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J36" i="4" l="1"/>
  <c r="Y14" i="18" l="1"/>
  <c r="Q14" i="17"/>
  <c r="P9" i="16"/>
  <c r="P11" i="15"/>
  <c r="S9" i="13"/>
  <c r="G29" i="4"/>
  <c r="P9" i="4" l="1"/>
  <c r="Q9" i="4" s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6" i="4" l="1"/>
  <c r="H4" i="4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Q17" i="4"/>
  <c r="B17" i="4" s="1"/>
  <c r="C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34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<sst xmlns="http://schemas.openxmlformats.org/spreadsheetml/2006/main" count="49" uniqueCount="43">
  <si>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</si>
  <si>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</si>
  <si>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</si>
  <si>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</si>
  <si>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</si>
  <si>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</si>
  <si>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</si>
  <si>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</si>
  <si>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</si>
  <si>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</si>
  <si>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</si>
  <si>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</si>
  <si>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</si>
  <si>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</si>
  <si>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</si>
  <si>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</si>
  <si>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</si>
  <si>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</si>
  <si>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</si>
  <si>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</si>
  <si>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</si>
  <si>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</si>
  <si>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</si>
  <si>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</si>
  <si>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</si>
  <si>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</si>
  <si>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</si>
  <si>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</si>
  <si>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</si>
  <si>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</si>
  <si>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</si>
  <si>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</si>
  <si>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</si>
  <si>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</si>
  <si>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</si>
  <si>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</si>
  <si>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</si>
  <si>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</si>
  <si>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 xml:space="preserve">New India Co Operative Bank Ltd ( Goregaon West Branch ) - Mr. Suresh P. Deora </t>
  </si>
  <si>
    <t>As per Society Registration</t>
  </si>
  <si>
    <t>Agree CA</t>
  </si>
  <si>
    <t>CA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</si>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</sst>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15</xdr:col>
      <xdr:colOff>115167</xdr:colOff>
      <xdr:row>28</xdr:row>
      <xdr:rowOff>153166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6211167" cy="5487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16</xdr:col>
      <xdr:colOff>20159</xdr:colOff>
      <xdr:row>44</xdr:row>
      <xdr:rowOff>182144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FB8DED0-A9C8-4305-9AB9-BC1393F1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7944959" cy="83736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16</xdr:col>
      <xdr:colOff>10547</xdr:colOff>
      <xdr:row>44</xdr:row>
      <xdr:rowOff>48748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BB0E24D-CCAD-407A-B627-D6FD221D3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7325747" cy="8049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15</xdr:col>
      <xdr:colOff>67535</xdr:colOff>
      <xdr:row>34</xdr:row>
      <xdr:rowOff>76955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6163535" cy="54109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105640</xdr:colOff>
      <xdr:row>29</xdr:row>
      <xdr:rowOff>105534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201640" cy="54395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12</xdr:col>
      <xdr:colOff>267588</xdr:colOff>
      <xdr:row>29</xdr:row>
      <xdr:rowOff>29304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6363588" cy="52204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13</xdr:col>
      <xdr:colOff>134219</xdr:colOff>
      <xdr:row>34</xdr:row>
      <xdr:rowOff>95981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333500"/>
          <a:ext cx="6230219" cy="52394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21</xdr:col>
      <xdr:colOff>219956</xdr:colOff>
      <xdr:row>31</xdr:row>
      <xdr:rowOff>96008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571500"/>
          <a:ext cx="6315956" cy="54300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23</xdr:col>
      <xdr:colOff>553974</xdr:colOff>
      <xdr:row>33</xdr:row>
      <xdr:rowOff>77061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0917174" cy="61730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20</xdr:col>
      <xdr:colOff>372973</xdr:colOff>
      <xdr:row>37</xdr:row>
      <xdr:rowOff>77061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952500"/>
          <a:ext cx="10736173" cy="61730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21</xdr:col>
      <xdr:colOff>77742</xdr:colOff>
      <xdr:row>35</xdr:row>
      <xdr:rowOff>10404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11050542" cy="6296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31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9" si="0">N3</f>
        <v>0</v>
      </c>
      <c r="B3" s="41">
        <f t="shared" ref="B3:B9" si="1">Q3</f>
        <v>676</v>
      </c>
      <c r="C3" s="41">
        <f>B3*1.2</f>
        <v>811.19999999999993</v>
      </c>
      <c r="D3" s="41">
        <f t="shared" ref="D3:D9" si="2">C3*1.2</f>
        <v>973.43999999999983</v>
      </c>
      <c r="E3" s="42">
        <f t="shared" ref="E3:E9" si="3">R3</f>
        <v>9200000</v>
      </c>
      <c r="F3" s="41">
        <f t="shared" ref="F3:F9" si="4">ROUND((E3/B3),0)</f>
        <v>13609</v>
      </c>
      <c r="G3" s="41">
        <f t="shared" ref="G3:G9" si="5">ROUND((E3/C3),0)</f>
        <v>11341</v>
      </c>
      <c r="H3" s="41">
        <f t="shared" ref="H3:H9" si="6">ROUND((E3/D3),0)</f>
        <v>9451</v>
      </c>
      <c r="I3" s="41" t="e">
        <f>#REF!</f>
        <v>#REF!</v>
      </c>
      <c r="J3" s="41">
        <f t="shared" ref="J3:J9" si="7">S3</f>
        <v>0</v>
      </c>
      <c r="O3" s="43">
        <v>0</v>
      </c>
      <c r="P3" s="43">
        <f t="shared" ref="P3:P9" si="8">O3/1.2</f>
        <v>0</v>
      </c>
      <c r="Q3" s="43">
        <v>676</v>
      </c>
      <c r="R3" s="44">
        <v>9200000</v>
      </c>
    </row>
    <row r="4" spans="1:20" x14ac:dyDescent="0.25">
      <c r="A4" s="4">
        <f t="shared" si="0"/>
        <v>0</v>
      </c>
      <c r="B4" s="4">
        <f t="shared" si="1"/>
        <v>676</v>
      </c>
      <c r="C4" s="4">
        <f t="shared" ref="C4:C9" si="9">B4*1.2</f>
        <v>811.19999999999993</v>
      </c>
      <c r="D4" s="4">
        <f t="shared" si="2"/>
        <v>973.43999999999983</v>
      </c>
      <c r="E4" s="5">
        <f t="shared" si="3"/>
        <v>6500000</v>
      </c>
      <c r="F4" s="9">
        <f t="shared" si="4"/>
        <v>9615</v>
      </c>
      <c r="G4" s="9">
        <f t="shared" si="5"/>
        <v>8013</v>
      </c>
      <c r="H4" s="9">
        <f t="shared" si="6"/>
        <v>6677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676</v>
      </c>
      <c r="R4" s="2">
        <v>6500000</v>
      </c>
    </row>
    <row r="5" spans="1:20" s="43" customFormat="1" x14ac:dyDescent="0.25">
      <c r="A5" s="41">
        <f t="shared" si="0"/>
        <v>0</v>
      </c>
      <c r="B5" s="41">
        <f t="shared" si="1"/>
        <v>442</v>
      </c>
      <c r="C5" s="41">
        <f t="shared" si="9"/>
        <v>530.4</v>
      </c>
      <c r="D5" s="41">
        <f t="shared" si="2"/>
        <v>636.4799999999999</v>
      </c>
      <c r="E5" s="42">
        <f t="shared" si="3"/>
        <v>5260000</v>
      </c>
      <c r="F5" s="41">
        <f t="shared" si="4"/>
        <v>11900</v>
      </c>
      <c r="G5" s="41">
        <f t="shared" si="5"/>
        <v>9917</v>
      </c>
      <c r="H5" s="41">
        <f t="shared" si="6"/>
        <v>8264</v>
      </c>
      <c r="I5" s="41" t="e">
        <f>#REF!</f>
        <v>#REF!</v>
      </c>
      <c r="J5" s="41">
        <f t="shared" si="7"/>
        <v>0</v>
      </c>
      <c r="O5" s="43">
        <v>0</v>
      </c>
      <c r="P5" s="43">
        <f t="shared" si="8"/>
        <v>0</v>
      </c>
      <c r="Q5" s="43">
        <v>442</v>
      </c>
      <c r="R5" s="44">
        <v>5260000</v>
      </c>
    </row>
    <row r="6" spans="1:20" x14ac:dyDescent="0.25">
      <c r="A6" s="4">
        <f t="shared" si="0"/>
        <v>0</v>
      </c>
      <c r="B6" s="4">
        <f t="shared" si="1"/>
        <v>442</v>
      </c>
      <c r="C6" s="4">
        <f t="shared" si="9"/>
        <v>530.4</v>
      </c>
      <c r="D6" s="4">
        <f t="shared" si="2"/>
        <v>636.4799999999999</v>
      </c>
      <c r="E6" s="5">
        <f t="shared" si="3"/>
        <v>4950000</v>
      </c>
      <c r="F6" s="9">
        <f t="shared" si="4"/>
        <v>11199</v>
      </c>
      <c r="G6" s="9">
        <f t="shared" si="5"/>
        <v>9333</v>
      </c>
      <c r="H6" s="9">
        <f t="shared" si="6"/>
        <v>7777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442</v>
      </c>
      <c r="R6" s="2">
        <v>4950000</v>
      </c>
    </row>
    <row r="7" spans="1:20" x14ac:dyDescent="0.25">
      <c r="A7" s="4">
        <f t="shared" si="0"/>
        <v>0</v>
      </c>
      <c r="B7" s="4">
        <f t="shared" si="1"/>
        <v>676</v>
      </c>
      <c r="C7" s="4">
        <f t="shared" si="9"/>
        <v>811.19999999999993</v>
      </c>
      <c r="D7" s="4">
        <f t="shared" si="2"/>
        <v>973.43999999999983</v>
      </c>
      <c r="E7" s="5">
        <f t="shared" si="3"/>
        <v>7400000</v>
      </c>
      <c r="F7" s="9">
        <f t="shared" si="4"/>
        <v>10947</v>
      </c>
      <c r="G7" s="9">
        <f t="shared" si="5"/>
        <v>9122</v>
      </c>
      <c r="H7" s="9">
        <f t="shared" si="6"/>
        <v>7602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676</v>
      </c>
      <c r="R7" s="2">
        <v>7400000</v>
      </c>
    </row>
    <row r="8" spans="1:20" x14ac:dyDescent="0.25">
      <c r="A8" s="4">
        <f t="shared" si="0"/>
        <v>0</v>
      </c>
      <c r="B8" s="4">
        <f t="shared" si="1"/>
        <v>675</v>
      </c>
      <c r="C8" s="4">
        <f t="shared" si="9"/>
        <v>810</v>
      </c>
      <c r="D8" s="4">
        <f t="shared" si="2"/>
        <v>972</v>
      </c>
      <c r="E8" s="5">
        <f t="shared" si="3"/>
        <v>6400000</v>
      </c>
      <c r="F8" s="9">
        <f t="shared" si="4"/>
        <v>9481</v>
      </c>
      <c r="G8" s="9">
        <f t="shared" si="5"/>
        <v>7901</v>
      </c>
      <c r="H8" s="9">
        <f t="shared" si="6"/>
        <v>6584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675</v>
      </c>
      <c r="R8" s="2">
        <v>6400000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" si="10">P9/1.2</f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5" si="32">N16</f>
        <v>0</v>
      </c>
      <c r="B16" s="4">
        <f t="shared" ref="B16:B25" si="33">Q16</f>
        <v>537.5</v>
      </c>
      <c r="C16" s="4">
        <f t="shared" ref="C16:C25" si="34">B16*1.2</f>
        <v>645</v>
      </c>
      <c r="D16" s="4">
        <f t="shared" ref="D16:D25" si="35">C16*1.2</f>
        <v>774</v>
      </c>
      <c r="E16" s="5">
        <f t="shared" ref="E16:E25" si="36">R16</f>
        <v>6500000</v>
      </c>
      <c r="F16" s="9">
        <f t="shared" ref="F16:F25" si="37">ROUND((E16/B16),0)</f>
        <v>12093</v>
      </c>
      <c r="G16" s="9">
        <f t="shared" ref="G16:G25" si="38">ROUND((E16/C16),0)</f>
        <v>10078</v>
      </c>
      <c r="H16" s="9">
        <f t="shared" ref="H16:H25" si="39">ROUND((E16/D16),0)</f>
        <v>8398</v>
      </c>
      <c r="I16" s="4" t="e">
        <f>#REF!</f>
        <v>#REF!</v>
      </c>
      <c r="J16" s="4">
        <f t="shared" ref="J16:J25" si="40">S16</f>
        <v>0</v>
      </c>
      <c r="O16">
        <v>0</v>
      </c>
      <c r="P16">
        <v>645</v>
      </c>
      <c r="Q16">
        <f t="shared" ref="P16:Q25" si="41">P16/1.2</f>
        <v>537.5</v>
      </c>
      <c r="R16" s="2">
        <v>6500000</v>
      </c>
    </row>
    <row r="17" spans="1:25" x14ac:dyDescent="0.25">
      <c r="A17" s="4">
        <f t="shared" si="32"/>
        <v>0</v>
      </c>
      <c r="B17" s="4">
        <f t="shared" si="33"/>
        <v>520.83333333333337</v>
      </c>
      <c r="C17" s="4">
        <f t="shared" si="34"/>
        <v>625</v>
      </c>
      <c r="D17" s="4">
        <f t="shared" si="35"/>
        <v>750</v>
      </c>
      <c r="E17" s="5">
        <f t="shared" si="36"/>
        <v>6500000</v>
      </c>
      <c r="F17" s="9">
        <f t="shared" si="37"/>
        <v>12480</v>
      </c>
      <c r="G17" s="9">
        <f t="shared" si="38"/>
        <v>10400</v>
      </c>
      <c r="H17" s="9">
        <f t="shared" si="39"/>
        <v>8667</v>
      </c>
      <c r="I17" s="4" t="e">
        <f>#REF!</f>
        <v>#REF!</v>
      </c>
      <c r="J17" s="4">
        <f t="shared" si="40"/>
        <v>0</v>
      </c>
      <c r="O17">
        <v>0</v>
      </c>
      <c r="P17">
        <v>625</v>
      </c>
      <c r="Q17">
        <f t="shared" si="41"/>
        <v>520.83333333333337</v>
      </c>
      <c r="R17" s="2">
        <v>6500000</v>
      </c>
    </row>
    <row r="18" spans="1:25" x14ac:dyDescent="0.25">
      <c r="A18" s="4">
        <f t="shared" si="32"/>
        <v>0</v>
      </c>
      <c r="B18" s="4">
        <f t="shared" si="33"/>
        <v>735</v>
      </c>
      <c r="C18" s="4">
        <f t="shared" si="34"/>
        <v>882</v>
      </c>
      <c r="D18" s="4">
        <f t="shared" si="35"/>
        <v>1058.3999999999999</v>
      </c>
      <c r="E18" s="5">
        <f t="shared" si="36"/>
        <v>10000000</v>
      </c>
      <c r="F18" s="9">
        <f t="shared" si="37"/>
        <v>13605</v>
      </c>
      <c r="G18" s="9">
        <f t="shared" si="38"/>
        <v>11338</v>
      </c>
      <c r="H18" s="9">
        <f t="shared" si="39"/>
        <v>9448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735</v>
      </c>
      <c r="R18" s="2">
        <v>10000000</v>
      </c>
    </row>
    <row r="19" spans="1:25" s="43" customFormat="1" x14ac:dyDescent="0.25">
      <c r="A19" s="41">
        <f t="shared" ref="A19:A22" si="42">N19</f>
        <v>0</v>
      </c>
      <c r="B19" s="41">
        <f t="shared" ref="B19:B22" si="43">Q19</f>
        <v>483</v>
      </c>
      <c r="C19" s="41">
        <f t="shared" ref="C19:C22" si="44">B19*1.2</f>
        <v>579.6</v>
      </c>
      <c r="D19" s="41">
        <f t="shared" ref="D19:D22" si="45">C19*1.2</f>
        <v>695.52</v>
      </c>
      <c r="E19" s="42">
        <f t="shared" ref="E19:E22" si="46">R19</f>
        <v>7800000</v>
      </c>
      <c r="F19" s="41">
        <f t="shared" ref="F19:F22" si="47">ROUND((E19/B19),0)</f>
        <v>16149</v>
      </c>
      <c r="G19" s="41">
        <f t="shared" ref="G19:G22" si="48">ROUND((E19/C19),0)</f>
        <v>13458</v>
      </c>
      <c r="H19" s="41">
        <f t="shared" ref="H19:H22" si="49">ROUND((E19/D19),0)</f>
        <v>11215</v>
      </c>
      <c r="I19" s="41" t="e">
        <f>#REF!</f>
        <v>#REF!</v>
      </c>
      <c r="J19" s="41">
        <f t="shared" ref="J19:J22" si="50">S19</f>
        <v>0</v>
      </c>
      <c r="O19" s="43">
        <v>0</v>
      </c>
      <c r="P19" s="43">
        <f t="shared" ref="P19:P22" si="51">O19/1.2</f>
        <v>0</v>
      </c>
      <c r="Q19" s="43">
        <v>483</v>
      </c>
      <c r="R19" s="44">
        <v>7800000</v>
      </c>
    </row>
    <row r="20" spans="1:25" s="43" customFormat="1" x14ac:dyDescent="0.25">
      <c r="A20" s="41">
        <f t="shared" si="42"/>
        <v>0</v>
      </c>
      <c r="B20" s="41">
        <f t="shared" si="43"/>
        <v>428</v>
      </c>
      <c r="C20" s="41">
        <f t="shared" si="44"/>
        <v>513.6</v>
      </c>
      <c r="D20" s="41">
        <f t="shared" si="45"/>
        <v>616.32000000000005</v>
      </c>
      <c r="E20" s="42">
        <f t="shared" si="46"/>
        <v>6150000</v>
      </c>
      <c r="F20" s="41">
        <f t="shared" si="47"/>
        <v>14369</v>
      </c>
      <c r="G20" s="41">
        <f t="shared" si="48"/>
        <v>11974</v>
      </c>
      <c r="H20" s="41">
        <f t="shared" si="49"/>
        <v>9979</v>
      </c>
      <c r="I20" s="41" t="e">
        <f>#REF!</f>
        <v>#REF!</v>
      </c>
      <c r="J20" s="41">
        <f t="shared" si="50"/>
        <v>0</v>
      </c>
      <c r="O20" s="43">
        <v>0</v>
      </c>
      <c r="P20" s="43">
        <f t="shared" si="51"/>
        <v>0</v>
      </c>
      <c r="Q20" s="43">
        <v>428</v>
      </c>
      <c r="R20" s="44">
        <v>6150000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21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14000</v>
      </c>
      <c r="X26" s="20" t="s">
        <v>42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11500</v>
      </c>
      <c r="X28" s="22"/>
    </row>
    <row r="29" spans="1:25" ht="15.75" x14ac:dyDescent="0.25">
      <c r="E29" t="s">
        <v>40</v>
      </c>
      <c r="F29" s="7">
        <v>40.83</v>
      </c>
      <c r="G29" s="6">
        <f>F29*10.764</f>
        <v>439.49411999999995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10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50</v>
      </c>
      <c r="X31" s="31">
        <v>2015</v>
      </c>
      <c r="Y31" t="s">
        <v>39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0:24" ht="48" customHeight="1" x14ac:dyDescent="0.25">
      <c r="P33" s="46" t="s">
        <v>38</v>
      </c>
      <c r="Q33" s="46"/>
      <c r="R33" s="46"/>
      <c r="S33" s="46"/>
      <c r="T33" s="47"/>
      <c r="U33" s="21" t="s">
        <v>20</v>
      </c>
      <c r="V33" s="23"/>
      <c r="W33" s="24">
        <f>90*W30/W32</f>
        <v>15</v>
      </c>
      <c r="X33" s="24"/>
    </row>
    <row r="34" spans="10:24" ht="15.75" x14ac:dyDescent="0.25">
      <c r="J34">
        <v>640</v>
      </c>
      <c r="U34" s="17"/>
      <c r="V34" s="26"/>
      <c r="W34" s="27">
        <f>W33%</f>
        <v>0.15</v>
      </c>
      <c r="X34" s="27"/>
    </row>
    <row r="35" spans="10:24" ht="15.75" x14ac:dyDescent="0.25">
      <c r="J35">
        <v>439</v>
      </c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375</v>
      </c>
      <c r="X35" s="22"/>
    </row>
    <row r="36" spans="10:24" ht="15.75" x14ac:dyDescent="0.25">
      <c r="J36">
        <f>J34/J35</f>
        <v>1.457858769931663</v>
      </c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2125</v>
      </c>
      <c r="X36" s="22"/>
    </row>
    <row r="37" spans="10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11500</v>
      </c>
      <c r="X37" s="22"/>
    </row>
    <row r="38" spans="10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0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13625</v>
      </c>
      <c r="X39" s="22"/>
    </row>
    <row r="40" spans="10:24" ht="15.75" x14ac:dyDescent="0.25">
      <c r="S40" s="10"/>
      <c r="T40" s="10"/>
      <c r="U40" s="23"/>
      <c r="V40" s="23"/>
      <c r="W40" s="24"/>
      <c r="X40" s="24"/>
    </row>
    <row r="41" spans="10:24" ht="15.75" x14ac:dyDescent="0.25">
      <c r="S41" s="10"/>
      <c r="T41" s="10"/>
      <c r="U41" s="28" t="s">
        <v>41</v>
      </c>
      <c r="V41" s="30"/>
      <c r="W41" s="25">
        <v>439</v>
      </c>
      <c r="X41" s="24"/>
    </row>
    <row r="42" spans="10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5981375</v>
      </c>
      <c r="X42" s="33"/>
    </row>
    <row r="43" spans="10:24" ht="15.75" x14ac:dyDescent="0.25">
      <c r="S43" s="11"/>
      <c r="T43" s="10"/>
      <c r="U43" s="17" t="s">
        <v>25</v>
      </c>
      <c r="V43" s="23"/>
      <c r="W43" s="34">
        <f>W42*0.98</f>
        <v>5861747.5</v>
      </c>
      <c r="X43" s="35"/>
    </row>
    <row r="44" spans="10:24" ht="15.75" x14ac:dyDescent="0.25">
      <c r="S44" s="10"/>
      <c r="T44" s="10"/>
      <c r="U44" s="17" t="s">
        <v>26</v>
      </c>
      <c r="V44" s="23"/>
      <c r="W44" s="34">
        <f>W42*0.8</f>
        <v>4785100</v>
      </c>
      <c r="X44" s="34"/>
    </row>
    <row r="45" spans="10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0:24" ht="15.75" x14ac:dyDescent="0.25">
      <c r="U46" s="37" t="s">
        <v>27</v>
      </c>
      <c r="V46" s="38"/>
      <c r="W46" s="39">
        <f>W27*W41</f>
        <v>1097500</v>
      </c>
      <c r="X46" s="39"/>
    </row>
    <row r="47" spans="10:24" ht="15.75" x14ac:dyDescent="0.25">
      <c r="U47" s="17" t="s">
        <v>28</v>
      </c>
      <c r="V47" s="23"/>
      <c r="W47" s="36"/>
      <c r="X47" s="36"/>
    </row>
    <row r="48" spans="10:24" ht="15.75" x14ac:dyDescent="0.25">
      <c r="U48" s="40" t="s">
        <v>29</v>
      </c>
      <c r="V48" s="36"/>
      <c r="W48" s="34">
        <f>W42*0.025/12</f>
        <v>12461.197916666666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B10" sqref="B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" sqref="E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9:S44"/>
  <sheetViews>
    <sheetView topLeftCell="D1" zoomScaleNormal="100" workbookViewId="0">
      <selection activeCell="S10" sqref="S10"/>
    </sheetView>
  </sheetViews>
  <sheetFormatPr defaultRowHeight="15" x14ac:dyDescent="0.25"/>
  <sheetData>
    <row r="9" spans="18:19" x14ac:dyDescent="0.25">
      <c r="R9">
        <v>62.84</v>
      </c>
      <c r="S9">
        <f>R9*10.764</f>
        <v>676.40976000000001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3:V17"/>
  <sheetViews>
    <sheetView topLeftCell="D6" workbookViewId="0">
      <selection activeCell="R13" sqref="R13"/>
    </sheetView>
  </sheetViews>
  <sheetFormatPr defaultRowHeight="15" x14ac:dyDescent="0.25"/>
  <sheetData>
    <row r="13" spans="18:22" x14ac:dyDescent="0.25">
      <c r="R13" s="6"/>
      <c r="S13" s="6"/>
      <c r="T13" s="6"/>
      <c r="U13" s="6"/>
      <c r="V13" s="6"/>
    </row>
    <row r="14" spans="18:22" x14ac:dyDescent="0.25">
      <c r="R14" s="6"/>
      <c r="S14" s="6"/>
      <c r="T14" s="6"/>
      <c r="U14" s="6"/>
      <c r="V14" s="6"/>
    </row>
    <row r="15" spans="18:22" x14ac:dyDescent="0.25">
      <c r="R15" s="6"/>
      <c r="S15" s="6"/>
      <c r="T15" s="6"/>
      <c r="U15" s="6"/>
      <c r="V15" s="6"/>
    </row>
    <row r="16" spans="18:22" x14ac:dyDescent="0.25">
      <c r="R16" s="6"/>
      <c r="S16" s="6"/>
      <c r="T16" s="6"/>
      <c r="U16" s="6"/>
      <c r="V16" s="6"/>
    </row>
    <row r="17" spans="18:22" x14ac:dyDescent="0.25">
      <c r="R17" s="6"/>
      <c r="S17" s="6"/>
      <c r="T17" s="6"/>
      <c r="U17" s="6"/>
      <c r="V17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1"/>
  <sheetViews>
    <sheetView zoomScaleNormal="100" workbookViewId="0">
      <selection activeCell="P12" sqref="P12"/>
    </sheetView>
  </sheetViews>
  <sheetFormatPr defaultRowHeight="15" x14ac:dyDescent="0.25"/>
  <sheetData>
    <row r="2" spans="1:16" x14ac:dyDescent="0.25">
      <c r="A2" s="6"/>
    </row>
    <row r="11" spans="1:16" x14ac:dyDescent="0.25">
      <c r="O11">
        <v>41.024000000000001</v>
      </c>
      <c r="P11">
        <f>O11*10.764</f>
        <v>441.582336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9:P19"/>
  <sheetViews>
    <sheetView zoomScaleNormal="100" workbookViewId="0">
      <selection activeCell="P10" sqref="P10"/>
    </sheetView>
  </sheetViews>
  <sheetFormatPr defaultRowHeight="15" x14ac:dyDescent="0.25"/>
  <sheetData>
    <row r="9" spans="15:16" x14ac:dyDescent="0.25">
      <c r="O9">
        <v>41.02</v>
      </c>
      <c r="P9">
        <f>O9*10.764</f>
        <v>441.53928000000002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4:Q14"/>
  <sheetViews>
    <sheetView topLeftCell="A7" zoomScaleNormal="100" workbookViewId="0">
      <selection activeCell="Q17" sqref="Q17"/>
    </sheetView>
  </sheetViews>
  <sheetFormatPr defaultRowHeight="15" x14ac:dyDescent="0.25"/>
  <sheetData>
    <row r="14" spans="16:17" x14ac:dyDescent="0.25">
      <c r="P14">
        <v>62.81</v>
      </c>
      <c r="Q14">
        <f>P14*10.764</f>
        <v>676.08683999999994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14:Y14"/>
  <sheetViews>
    <sheetView topLeftCell="I1" zoomScaleNormal="100" workbookViewId="0">
      <selection activeCell="Y15" sqref="Y15"/>
    </sheetView>
  </sheetViews>
  <sheetFormatPr defaultRowHeight="15" x14ac:dyDescent="0.25"/>
  <sheetData>
    <row r="14" spans="24:25" x14ac:dyDescent="0.25">
      <c r="X14">
        <v>62.75</v>
      </c>
      <c r="Y14">
        <f>X14*10.764</f>
        <v>675.44099999999992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G2" sqref="G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D6" sqref="D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2025-01-03T18:08:43Z</dcterms:modified>
</cp:coreProperties>
</file>