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hetan\Desktop\KUnal Gosavi 507\"/>
    </mc:Choice>
  </mc:AlternateContent>
  <bookViews>
    <workbookView xWindow="0" yWindow="0" windowWidth="1536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2" sheetId="30" r:id="rId5"/>
    <sheet name="Sheet4" sheetId="40" r:id="rId6"/>
    <sheet name="Sheet1" sheetId="13" r:id="rId7"/>
    <sheet name="IGR" sheetId="39" r:id="rId8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" i="23" l="1"/>
  <c r="P17" i="4" l="1"/>
  <c r="Q17" i="4" s="1"/>
  <c r="B17" i="4" s="1"/>
  <c r="C17" i="4" s="1"/>
  <c r="J17" i="4"/>
  <c r="I17" i="4"/>
  <c r="E17" i="4"/>
  <c r="A17" i="4"/>
  <c r="P16" i="4"/>
  <c r="Q16" i="4" s="1"/>
  <c r="B16" i="4" s="1"/>
  <c r="C16" i="4" s="1"/>
  <c r="J16" i="4"/>
  <c r="I16" i="4"/>
  <c r="E16" i="4"/>
  <c r="A16" i="4"/>
  <c r="P15" i="4"/>
  <c r="Q15" i="4" s="1"/>
  <c r="B15" i="4" s="1"/>
  <c r="C15" i="4" s="1"/>
  <c r="J15" i="4"/>
  <c r="I15" i="4"/>
  <c r="E15" i="4"/>
  <c r="A15" i="4"/>
  <c r="P14" i="4"/>
  <c r="Q14" i="4" s="1"/>
  <c r="B14" i="4" s="1"/>
  <c r="C14" i="4" s="1"/>
  <c r="J14" i="4"/>
  <c r="I14" i="4"/>
  <c r="E14" i="4"/>
  <c r="A14" i="4"/>
  <c r="P13" i="4"/>
  <c r="Q13" i="4" s="1"/>
  <c r="B13" i="4" s="1"/>
  <c r="C13" i="4" s="1"/>
  <c r="J13" i="4"/>
  <c r="I13" i="4"/>
  <c r="E13" i="4"/>
  <c r="A13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9" i="4"/>
  <c r="Q9" i="4" s="1"/>
  <c r="B9" i="4" s="1"/>
  <c r="C9" i="4" s="1"/>
  <c r="J9" i="4"/>
  <c r="I9" i="4"/>
  <c r="E9" i="4"/>
  <c r="A9" i="4"/>
  <c r="P8" i="4"/>
  <c r="Q8" i="4" s="1"/>
  <c r="B8" i="4" s="1"/>
  <c r="C8" i="4" s="1"/>
  <c r="J8" i="4"/>
  <c r="I8" i="4"/>
  <c r="E8" i="4"/>
  <c r="A8" i="4"/>
  <c r="Q7" i="4"/>
  <c r="B7" i="4" s="1"/>
  <c r="C7" i="4" s="1"/>
  <c r="J7" i="4"/>
  <c r="I7" i="4"/>
  <c r="E7" i="4"/>
  <c r="A7" i="4"/>
  <c r="Q6" i="4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B4" i="4"/>
  <c r="C4" i="4" s="1"/>
  <c r="P4" i="4"/>
  <c r="J4" i="4"/>
  <c r="I4" i="4"/>
  <c r="E4" i="4"/>
  <c r="F4" i="4" s="1"/>
  <c r="A4" i="4"/>
  <c r="Q3" i="4"/>
  <c r="B3" i="4" s="1"/>
  <c r="C3" i="4" s="1"/>
  <c r="J3" i="4"/>
  <c r="I3" i="4"/>
  <c r="E3" i="4"/>
  <c r="A3" i="4"/>
  <c r="B2" i="4"/>
  <c r="C2" i="4" s="1"/>
  <c r="J2" i="4"/>
  <c r="I2" i="4"/>
  <c r="E2" i="4"/>
  <c r="A2" i="4"/>
  <c r="F3" i="4" l="1"/>
  <c r="F2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G2" i="4"/>
  <c r="D2" i="4"/>
  <c r="H2" i="4" s="1"/>
  <c r="D4" i="4"/>
  <c r="H4" i="4" s="1"/>
  <c r="G4" i="4"/>
  <c r="G6" i="4"/>
  <c r="D6" i="4"/>
  <c r="H6" i="4" s="1"/>
  <c r="G8" i="4"/>
  <c r="D8" i="4"/>
  <c r="H8" i="4" s="1"/>
  <c r="G10" i="4"/>
  <c r="D10" i="4"/>
  <c r="H10" i="4" s="1"/>
  <c r="G12" i="4"/>
  <c r="D12" i="4"/>
  <c r="H12" i="4" s="1"/>
  <c r="G14" i="4"/>
  <c r="D14" i="4"/>
  <c r="H14" i="4" s="1"/>
  <c r="G16" i="4"/>
  <c r="D16" i="4"/>
  <c r="H16" i="4" s="1"/>
  <c r="D3" i="4"/>
  <c r="H3" i="4" s="1"/>
  <c r="G3" i="4"/>
  <c r="G5" i="4"/>
  <c r="D5" i="4"/>
  <c r="H5" i="4" s="1"/>
  <c r="G7" i="4"/>
  <c r="D7" i="4"/>
  <c r="H7" i="4" s="1"/>
  <c r="G9" i="4"/>
  <c r="D9" i="4"/>
  <c r="H9" i="4" s="1"/>
  <c r="D11" i="4"/>
  <c r="H11" i="4" s="1"/>
  <c r="G11" i="4"/>
  <c r="G13" i="4"/>
  <c r="D13" i="4"/>
  <c r="H13" i="4" s="1"/>
  <c r="D15" i="4"/>
  <c r="H15" i="4" s="1"/>
  <c r="G15" i="4"/>
  <c r="G17" i="4"/>
  <c r="D17" i="4"/>
  <c r="H17" i="4" s="1"/>
  <c r="P18" i="4"/>
  <c r="Q18" i="4" s="1"/>
  <c r="N8" i="24" l="1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6" i="23"/>
  <c r="C14" i="23"/>
  <c r="C10" i="23" l="1"/>
  <c r="C11" i="23" s="1"/>
  <c r="C12" i="23" s="1"/>
  <c r="C13" i="23" s="1"/>
  <c r="C16" i="23" s="1"/>
  <c r="C19" i="23" s="1"/>
  <c r="C21" i="23" l="1"/>
  <c r="C20" i="23"/>
  <c r="B20" i="23" s="1"/>
  <c r="C25" i="23"/>
  <c r="J19" i="4" l="1"/>
  <c r="I19" i="4"/>
  <c r="E19" i="4"/>
  <c r="A19" i="4"/>
  <c r="J18" i="4"/>
  <c r="I18" i="4"/>
  <c r="E18" i="4"/>
  <c r="A18" i="4"/>
  <c r="B18" i="4" l="1"/>
  <c r="B19" i="4"/>
  <c r="C19" i="4" l="1"/>
  <c r="G19" i="4" s="1"/>
  <c r="F19" i="4"/>
  <c r="C18" i="4"/>
  <c r="G18" i="4" s="1"/>
  <c r="F18" i="4"/>
  <c r="D19" i="4"/>
  <c r="H19" i="4" s="1"/>
  <c r="D18" i="4"/>
  <c r="H18" i="4" s="1"/>
</calcChain>
</file>

<file path=xl/sharedStrings.xml><?xml version="1.0" encoding="utf-8"?>
<sst xmlns="http://schemas.openxmlformats.org/spreadsheetml/2006/main" count="131" uniqueCount="100">
  <si>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</si>
  <si>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</si>
  <si>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</si>
  <si>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</si>
  <si>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</si>
  <si>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</si>
  <si>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</si>
  <si>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</si>
  <si>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</si>
  <si>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</si>
  <si>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</si>
  <si>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</si>
  <si>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</si>
  <si>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</si>
  <si>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</si>
  <si>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</si>
  <si>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</si>
  <si>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</si>
  <si>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</si>
  <si>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</si>
  <si>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</si>
  <si>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</si>
  <si>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</si>
  <si>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</si>
  <si>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</si>
  <si>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</si>
  <si>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</si>
  <si>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</si>
  <si>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</si>
  <si>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</si>
  <si>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</si>
  <si>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</si>
  <si>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</si>
  <si>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</si>
  <si>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</si>
  <si>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</si>
  <si>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</si>
  <si>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</si>
  <si>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</si>
  <si>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</si>
  <si>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</si>
  <si>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</si>
  <si>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</si>
  <si>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</si>
  <si>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</si>
  <si>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</si>
  <si>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</si>
  <si>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</si>
  <si>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</si>
  <si>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</si>
  <si>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</si>
  <si>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</si>
  <si>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</si>
  <si>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</si>
  <si>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</si>
  <si>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</si>
  <si>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</si>
  <si>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</si>
  <si>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</si>
  <si>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</si>
  <si>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</si>
  <si>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</si>
  <si>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</si>
  <si>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</si>
  <si>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</si>
  <si>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</si>
  <si>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</si>
  <si>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</si>
  <si>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</si>
  <si>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</si>
  <si>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</si>
  <si>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</si>
  <si>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</si>
  <si>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</si>
  <si>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</si>
  <si>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</si>
  <si>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</si>
  <si>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</si>
  <si>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</si>
  <si>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</si>
  <si>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</si>
  <si>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</si>
  <si>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</si>
  <si>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</si>
  <si>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</si>
  <si>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</si>
  <si>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</si>
  <si>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</si>
  <si>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</si>
  <si>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</si>
  <si>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</si>
  <si>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</si>
  <si>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</si>
  <si>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</si>
  <si>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</si>
  <si>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</si>
  <si>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</si>
  <si>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IIGR</t>
  </si>
  <si>
    <t>rate on CA</t>
  </si>
  <si>
    <t>GV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</si>
</sst>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2" fillId="0" borderId="0" xfId="0" applyFont="1" applyFill="1" applyBorder="1" applyAlignment="1">
      <alignment horizontal="right"/>
    </xf>
    <xf numFmtId="165" fontId="2" fillId="0" borderId="0" xfId="0" applyNumberFormat="1" applyFon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" fontId="0" fillId="0" borderId="0" xfId="0" applyNumberFormat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322691</xdr:colOff>
      <xdr:row>31</xdr:row>
      <xdr:rowOff>27833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80952" cy="59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56010</xdr:colOff>
      <xdr:row>31</xdr:row>
      <xdr:rowOff>18309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38095" cy="59238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122691</xdr:colOff>
      <xdr:row>30</xdr:row>
      <xdr:rowOff>142143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80952" cy="58571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152982</xdr:colOff>
      <xdr:row>31</xdr:row>
      <xdr:rowOff>27833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23809" cy="5933333"/>
        </a:xfrm>
        <a:prstGeom prst="rect">
          <a:avLst/>
        </a:prstGeom>
        <a:ln>
          <a:solidFill>
            <a:schemeClr val="tx2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D16" sqref="D16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49135</v>
      </c>
      <c r="F2" s="71"/>
      <c r="G2" s="117" t="s">
        <v>76</v>
      </c>
      <c r="H2" s="118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47100</v>
      </c>
      <c r="D3" s="40"/>
      <c r="E3" s="40"/>
      <c r="F3" s="40"/>
      <c r="G3" s="77" t="s">
        <v>77</v>
      </c>
      <c r="H3" s="78" t="s">
        <v>78</v>
      </c>
      <c r="I3" s="79"/>
      <c r="J3" s="71"/>
      <c r="K3" s="80" t="s">
        <v>79</v>
      </c>
      <c r="L3" s="81"/>
      <c r="M3" s="71"/>
      <c r="N3" s="82" t="s">
        <v>80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77</v>
      </c>
      <c r="O4" s="90" t="s">
        <v>78</v>
      </c>
      <c r="P4" s="91"/>
      <c r="Q4" s="71"/>
      <c r="R4" s="71"/>
      <c r="S4" s="71"/>
    </row>
    <row r="5" spans="1:19" ht="15.75" thickBot="1">
      <c r="A5" s="71"/>
      <c r="B5" s="40" t="s">
        <v>81</v>
      </c>
      <c r="C5" s="55">
        <f>C3+C4</f>
        <v>47100</v>
      </c>
      <c r="D5" s="56" t="s">
        <v>61</v>
      </c>
      <c r="E5" s="57">
        <f>ROUND(C5/10.764,0)</f>
        <v>4376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82</v>
      </c>
      <c r="C6" s="51">
        <v>32300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83</v>
      </c>
      <c r="C7" s="55">
        <f>C5-C6</f>
        <v>14800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84</v>
      </c>
      <c r="C8" s="97">
        <v>0</v>
      </c>
      <c r="D8" s="98">
        <f>1-C8</f>
        <v>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85</v>
      </c>
      <c r="C9" s="71"/>
      <c r="D9" s="55">
        <f>ROUND(C7*D8,0)</f>
        <v>14800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86</v>
      </c>
      <c r="C10" s="55">
        <f>C6+D9</f>
        <v>47100</v>
      </c>
      <c r="D10" s="56" t="s">
        <v>61</v>
      </c>
      <c r="E10" s="57">
        <f>ROUND(C10/10.764,0)</f>
        <v>4376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2024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2020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4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87</v>
      </c>
      <c r="C15" s="46">
        <f>60-C14</f>
        <v>56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6">
        <v>468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115" t="s">
        <v>99</v>
      </c>
      <c r="C17" s="116">
        <f>E10*C16</f>
        <v>2047968</v>
      </c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9"/>
      <c r="L1" s="119"/>
      <c r="M1" s="119"/>
      <c r="N1" s="119"/>
      <c r="O1" s="119"/>
      <c r="P1" s="119"/>
      <c r="Q1" s="119"/>
      <c r="R1" s="119"/>
    </row>
    <row r="2" spans="1:23" ht="16.5">
      <c r="A2" s="37">
        <v>10</v>
      </c>
      <c r="B2" s="37">
        <v>4.5</v>
      </c>
      <c r="C2" s="37">
        <v>9</v>
      </c>
      <c r="D2" s="37">
        <v>0</v>
      </c>
      <c r="E2" s="38">
        <f t="shared" ref="E2" si="0">B2/12</f>
        <v>0.375</v>
      </c>
      <c r="F2" s="38">
        <f t="shared" ref="F2" si="1">D2/12</f>
        <v>0</v>
      </c>
      <c r="G2" s="38">
        <f t="shared" ref="G2" si="2">A2+E2</f>
        <v>10.375</v>
      </c>
      <c r="H2" s="38">
        <f t="shared" ref="H2" si="3">C2+F2</f>
        <v>9</v>
      </c>
      <c r="I2" s="39">
        <f t="shared" ref="I2" si="4">G2*H2</f>
        <v>93.375</v>
      </c>
      <c r="J2" s="39">
        <f>I2</f>
        <v>93.375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15</v>
      </c>
      <c r="B3" s="37">
        <v>0</v>
      </c>
      <c r="C3" s="37">
        <v>9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15</v>
      </c>
      <c r="H3" s="38">
        <f t="shared" ref="H3:H30" si="8">C3+F3</f>
        <v>9</v>
      </c>
      <c r="I3" s="39">
        <f t="shared" ref="I3:I22" si="9">G3*H3</f>
        <v>135</v>
      </c>
      <c r="J3" s="39">
        <f>J2+I3</f>
        <v>228.375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8</v>
      </c>
      <c r="B4" s="37">
        <v>0</v>
      </c>
      <c r="C4" s="37">
        <v>7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8</v>
      </c>
      <c r="H4" s="38">
        <f t="shared" si="8"/>
        <v>7</v>
      </c>
      <c r="I4" s="39">
        <f t="shared" si="9"/>
        <v>56</v>
      </c>
      <c r="J4" s="39">
        <f t="shared" ref="J4:J30" si="10">J3+I4</f>
        <v>284.375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3</v>
      </c>
      <c r="B5" s="37">
        <v>0</v>
      </c>
      <c r="C5" s="37">
        <v>11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3</v>
      </c>
      <c r="H5" s="38">
        <f t="shared" si="8"/>
        <v>11</v>
      </c>
      <c r="I5" s="39">
        <f t="shared" si="9"/>
        <v>33</v>
      </c>
      <c r="J5" s="39">
        <f t="shared" si="10"/>
        <v>317.375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3</v>
      </c>
      <c r="B6" s="37">
        <v>6</v>
      </c>
      <c r="C6" s="37">
        <v>7</v>
      </c>
      <c r="D6" s="37">
        <v>0</v>
      </c>
      <c r="E6" s="38">
        <f t="shared" si="5"/>
        <v>0.5</v>
      </c>
      <c r="F6" s="38">
        <f t="shared" si="6"/>
        <v>0</v>
      </c>
      <c r="G6" s="38">
        <f t="shared" si="7"/>
        <v>3.5</v>
      </c>
      <c r="H6" s="38">
        <f t="shared" si="8"/>
        <v>7</v>
      </c>
      <c r="I6" s="39">
        <f t="shared" si="9"/>
        <v>24.5</v>
      </c>
      <c r="J6" s="39">
        <f t="shared" si="10"/>
        <v>341.875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341.875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341.875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341.875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341.875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341.875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341.875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341.875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341.875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341.875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341.875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341.875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341.875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341.875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341.875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341.875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341.875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341.875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341.875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341.875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341.875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341.875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341.875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341.875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341.875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topLeftCell="A4" zoomScale="85" zoomScaleNormal="85" workbookViewId="0">
      <selection activeCell="G21" sqref="G21"/>
    </sheetView>
  </sheetViews>
  <sheetFormatPr defaultRowHeight="15"/>
  <cols>
    <col min="1" max="1" width="21.7109375" bestFit="1" customWidth="1"/>
    <col min="2" max="2" width="15.8554687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D2" s="17"/>
      <c r="F2" s="74"/>
      <c r="G2" s="74"/>
    </row>
    <row r="3" spans="1:9">
      <c r="A3" s="15" t="s">
        <v>13</v>
      </c>
      <c r="B3" s="18"/>
      <c r="C3" s="19">
        <v>5500</v>
      </c>
      <c r="D3" s="20" t="s">
        <v>98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3500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0</v>
      </c>
      <c r="D7" s="24"/>
      <c r="F7" s="74"/>
      <c r="G7" s="71"/>
      <c r="H7" s="74"/>
      <c r="I7" s="71"/>
    </row>
    <row r="8" spans="1:9">
      <c r="A8" s="15" t="s">
        <v>18</v>
      </c>
      <c r="B8" s="23"/>
      <c r="C8" s="24">
        <v>60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0</v>
      </c>
      <c r="D10" s="24"/>
      <c r="F10" s="74"/>
      <c r="G10" s="74"/>
    </row>
    <row r="11" spans="1:9">
      <c r="A11" s="15"/>
      <c r="B11" s="25"/>
      <c r="C11" s="26">
        <f>C10%</f>
        <v>0</v>
      </c>
      <c r="D11" s="26"/>
      <c r="F11" s="74"/>
      <c r="G11" s="74"/>
    </row>
    <row r="12" spans="1:9">
      <c r="A12" s="15" t="s">
        <v>21</v>
      </c>
      <c r="B12" s="18"/>
      <c r="C12" s="19">
        <f>C6*C11</f>
        <v>0</v>
      </c>
      <c r="D12" s="22"/>
      <c r="F12" s="74"/>
      <c r="G12" s="74"/>
    </row>
    <row r="13" spans="1:9">
      <c r="A13" s="15" t="s">
        <v>22</v>
      </c>
      <c r="B13" s="18"/>
      <c r="C13" s="19">
        <f>C6-C12</f>
        <v>2000</v>
      </c>
      <c r="D13" s="22"/>
      <c r="F13" s="74"/>
      <c r="G13" s="74"/>
    </row>
    <row r="14" spans="1:9">
      <c r="A14" s="15" t="s">
        <v>15</v>
      </c>
      <c r="B14" s="18"/>
      <c r="C14" s="19">
        <f>C5</f>
        <v>3500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5500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94</v>
      </c>
      <c r="B18" s="7"/>
      <c r="C18" s="72">
        <v>390</v>
      </c>
      <c r="D18" s="72"/>
      <c r="E18" s="73"/>
      <c r="F18" s="74"/>
      <c r="G18" s="74"/>
    </row>
    <row r="19" spans="1:7">
      <c r="A19" s="15"/>
      <c r="B19" s="6"/>
      <c r="C19" s="29">
        <f>C18*C16</f>
        <v>2145000</v>
      </c>
      <c r="D19" s="74" t="s">
        <v>68</v>
      </c>
      <c r="E19" s="29"/>
      <c r="F19" s="74"/>
      <c r="G19" s="74"/>
    </row>
    <row r="20" spans="1:7">
      <c r="A20" s="15"/>
      <c r="B20" s="53">
        <f>C20*90</f>
        <v>183397500</v>
      </c>
      <c r="C20" s="30">
        <f>C19*95%</f>
        <v>2037750</v>
      </c>
      <c r="D20" s="74" t="s">
        <v>24</v>
      </c>
      <c r="E20" s="30"/>
      <c r="F20" s="74"/>
      <c r="G20" s="74"/>
    </row>
    <row r="21" spans="1:7">
      <c r="A21" s="15"/>
      <c r="C21" s="30">
        <f>C19*80%</f>
        <v>1716000</v>
      </c>
      <c r="D21" s="74" t="s">
        <v>25</v>
      </c>
      <c r="E21" s="30"/>
      <c r="F21" s="74"/>
      <c r="G21" s="74"/>
    </row>
    <row r="22" spans="1:7">
      <c r="A22" s="15"/>
      <c r="F22" s="74"/>
      <c r="G22" s="74"/>
    </row>
    <row r="23" spans="1:7">
      <c r="A23" s="31" t="s">
        <v>26</v>
      </c>
      <c r="B23" s="32"/>
      <c r="C23" s="33">
        <f>C4*C18</f>
        <v>780000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4468.75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>
        <v>36.229999999999997</v>
      </c>
      <c r="D28" s="120">
        <f>C28*10.764</f>
        <v>389.97971999999993</v>
      </c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B1" zoomScale="70" zoomScaleNormal="70" workbookViewId="0">
      <selection activeCell="S5" sqref="S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7" si="0">N2</f>
        <v>0</v>
      </c>
      <c r="B2" s="4">
        <f t="shared" ref="B2:B17" si="1">Q2</f>
        <v>0</v>
      </c>
      <c r="C2" s="4">
        <f t="shared" ref="C2:C17" si="2">B2*1.2</f>
        <v>0</v>
      </c>
      <c r="D2" s="4">
        <f t="shared" ref="D2:D17" si="3">C2*1.2</f>
        <v>0</v>
      </c>
      <c r="E2" s="5">
        <f t="shared" ref="E2:E17" si="4">R2</f>
        <v>0</v>
      </c>
      <c r="F2" s="4" t="e">
        <f t="shared" ref="F2:F17" si="5">ROUND((E2/B2),0)</f>
        <v>#DIV/0!</v>
      </c>
      <c r="G2" s="4" t="e">
        <f t="shared" ref="G2:G17" si="6">ROUND((E2/C2),0)</f>
        <v>#DIV/0!</v>
      </c>
      <c r="H2" s="4" t="e">
        <f t="shared" ref="H2:H17" si="7">ROUND((E2/D2),0)</f>
        <v>#DIV/0!</v>
      </c>
      <c r="I2" s="4">
        <f t="shared" ref="I2:I17" si="8">T2</f>
        <v>0</v>
      </c>
      <c r="J2" s="4">
        <f t="shared" ref="J2:J17" si="9">U2</f>
        <v>0</v>
      </c>
      <c r="K2" s="71"/>
      <c r="L2" s="71"/>
      <c r="M2" s="71"/>
      <c r="N2" s="71"/>
      <c r="O2" s="71">
        <v>0</v>
      </c>
      <c r="P2" s="71">
        <v>0</v>
      </c>
      <c r="Q2" s="71">
        <v>0</v>
      </c>
      <c r="R2" s="2">
        <v>0</v>
      </c>
      <c r="S2" s="2"/>
      <c r="T2" s="2"/>
      <c r="AA2" s="65"/>
    </row>
    <row r="3" spans="1:35">
      <c r="A3" s="4">
        <f t="shared" si="0"/>
        <v>0</v>
      </c>
      <c r="B3" s="4">
        <f t="shared" si="1"/>
        <v>719.16666666666674</v>
      </c>
      <c r="C3" s="4">
        <f t="shared" si="2"/>
        <v>863.00000000000011</v>
      </c>
      <c r="D3" s="4">
        <f t="shared" si="3"/>
        <v>1035.6000000000001</v>
      </c>
      <c r="E3" s="5">
        <f t="shared" si="4"/>
        <v>4418000</v>
      </c>
      <c r="F3" s="4">
        <f t="shared" si="5"/>
        <v>6143</v>
      </c>
      <c r="G3" s="4">
        <f t="shared" si="6"/>
        <v>5119</v>
      </c>
      <c r="H3" s="4">
        <f t="shared" si="7"/>
        <v>4266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v>863</v>
      </c>
      <c r="Q3" s="71">
        <f t="shared" ref="Q3:Q17" si="10">P3/1.2</f>
        <v>719.16666666666674</v>
      </c>
      <c r="R3" s="2">
        <v>4418000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f>O4/1.2</f>
        <v>0</v>
      </c>
      <c r="Q4" s="71"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4" t="e">
        <f t="shared" si="5"/>
        <v>#DIV/0!</v>
      </c>
      <c r="G5" s="4" t="e">
        <f t="shared" si="6"/>
        <v>#DIV/0!</v>
      </c>
      <c r="H5" s="4" t="e">
        <f t="shared" si="7"/>
        <v>#DIV/0!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f>O5/1.2</f>
        <v>0</v>
      </c>
      <c r="Q5" s="71">
        <f t="shared" si="10"/>
        <v>0</v>
      </c>
      <c r="R5" s="2">
        <v>0</v>
      </c>
      <c r="S5" s="2" t="s">
        <v>97</v>
      </c>
      <c r="T5" s="2"/>
    </row>
    <row r="6" spans="1:35">
      <c r="A6" s="4">
        <f t="shared" si="0"/>
        <v>0</v>
      </c>
      <c r="B6" s="4">
        <f t="shared" si="1"/>
        <v>691.66666666666674</v>
      </c>
      <c r="C6" s="4">
        <f t="shared" si="2"/>
        <v>830.00000000000011</v>
      </c>
      <c r="D6" s="4">
        <f t="shared" si="3"/>
        <v>996.00000000000011</v>
      </c>
      <c r="E6" s="5">
        <f t="shared" si="4"/>
        <v>4200000</v>
      </c>
      <c r="F6" s="4">
        <f t="shared" si="5"/>
        <v>6072</v>
      </c>
      <c r="G6" s="4">
        <f t="shared" si="6"/>
        <v>5060</v>
      </c>
      <c r="H6" s="4">
        <f t="shared" si="7"/>
        <v>4217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v>830</v>
      </c>
      <c r="Q6" s="71">
        <f t="shared" si="10"/>
        <v>691.66666666666674</v>
      </c>
      <c r="R6" s="2">
        <v>4200000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833.33333333333337</v>
      </c>
      <c r="C7" s="4">
        <f t="shared" si="2"/>
        <v>1000</v>
      </c>
      <c r="D7" s="4">
        <f t="shared" si="3"/>
        <v>1200</v>
      </c>
      <c r="E7" s="5">
        <f t="shared" si="4"/>
        <v>4000000</v>
      </c>
      <c r="F7" s="4">
        <f t="shared" si="5"/>
        <v>4800</v>
      </c>
      <c r="G7" s="4">
        <f t="shared" si="6"/>
        <v>4000</v>
      </c>
      <c r="H7" s="4">
        <f t="shared" si="7"/>
        <v>3333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0</v>
      </c>
      <c r="P7" s="71">
        <v>1000</v>
      </c>
      <c r="Q7" s="71">
        <f t="shared" si="10"/>
        <v>833.33333333333337</v>
      </c>
      <c r="R7" s="2">
        <v>4000000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71"/>
      <c r="L8" s="71"/>
      <c r="M8" s="71"/>
      <c r="N8" s="71"/>
      <c r="O8" s="71">
        <v>0</v>
      </c>
      <c r="P8" s="71">
        <f t="shared" ref="P8:P9" si="11">O8/1.2</f>
        <v>0</v>
      </c>
      <c r="Q8" s="71">
        <f t="shared" si="10"/>
        <v>0</v>
      </c>
      <c r="R8" s="2">
        <v>0</v>
      </c>
      <c r="S8" s="2">
        <v>0</v>
      </c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K9" s="71"/>
      <c r="L9" s="71"/>
      <c r="M9" s="71"/>
      <c r="N9" s="71"/>
      <c r="O9" s="71">
        <v>0</v>
      </c>
      <c r="P9" s="71">
        <f t="shared" si="11"/>
        <v>0</v>
      </c>
      <c r="Q9" s="71">
        <f t="shared" si="10"/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K10" s="71"/>
      <c r="L10" s="71"/>
      <c r="M10" s="71"/>
      <c r="N10" s="71"/>
      <c r="O10" s="71">
        <v>0</v>
      </c>
      <c r="P10" s="71">
        <f>O10/1.2</f>
        <v>0</v>
      </c>
      <c r="Q10" s="71">
        <f t="shared" si="10"/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K11" s="71"/>
      <c r="L11" s="71"/>
      <c r="M11" s="71"/>
      <c r="N11" s="71"/>
      <c r="O11" s="71">
        <v>0</v>
      </c>
      <c r="P11" s="71">
        <f>O11/1.2</f>
        <v>0</v>
      </c>
      <c r="Q11" s="71">
        <f t="shared" si="10"/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K12" s="71"/>
      <c r="L12" s="71"/>
      <c r="M12" s="71"/>
      <c r="N12" s="71"/>
      <c r="O12" s="71">
        <v>0</v>
      </c>
      <c r="P12" s="71">
        <f>O12/1.2</f>
        <v>0</v>
      </c>
      <c r="Q12" s="71">
        <f t="shared" si="10"/>
        <v>0</v>
      </c>
      <c r="R12" s="2">
        <v>0</v>
      </c>
      <c r="S12" s="2"/>
      <c r="V12" s="68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K13" s="71"/>
      <c r="L13" s="71"/>
      <c r="M13" s="71"/>
      <c r="N13" s="71"/>
      <c r="O13" s="71">
        <v>0</v>
      </c>
      <c r="P13" s="71">
        <f t="shared" ref="P13:P14" si="12">O13/1.2</f>
        <v>0</v>
      </c>
      <c r="Q13" s="71">
        <f t="shared" si="10"/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K14" s="71"/>
      <c r="L14" s="71"/>
      <c r="M14" s="71"/>
      <c r="N14" s="71"/>
      <c r="O14" s="71">
        <v>0</v>
      </c>
      <c r="P14" s="71">
        <f t="shared" si="12"/>
        <v>0</v>
      </c>
      <c r="Q14" s="71">
        <f t="shared" si="10"/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10"/>
        <v>0</v>
      </c>
      <c r="R15" s="2">
        <v>0</v>
      </c>
      <c r="S15" s="2"/>
    </row>
    <row r="16" spans="1:35">
      <c r="A16" s="4">
        <f t="shared" si="0"/>
        <v>0</v>
      </c>
      <c r="B16" s="4">
        <f t="shared" si="1"/>
        <v>0</v>
      </c>
      <c r="C16" s="4">
        <f t="shared" si="2"/>
        <v>0</v>
      </c>
      <c r="D16" s="4">
        <f t="shared" si="3"/>
        <v>0</v>
      </c>
      <c r="E16" s="5">
        <f t="shared" si="4"/>
        <v>0</v>
      </c>
      <c r="F16" s="4" t="e">
        <f t="shared" si="5"/>
        <v>#DIV/0!</v>
      </c>
      <c r="G16" s="4" t="e">
        <f t="shared" si="6"/>
        <v>#DIV/0!</v>
      </c>
      <c r="H16" s="4" t="e">
        <f t="shared" si="7"/>
        <v>#DIV/0!</v>
      </c>
      <c r="I16" s="4">
        <f t="shared" si="8"/>
        <v>0</v>
      </c>
      <c r="J16" s="4">
        <f t="shared" si="9"/>
        <v>0</v>
      </c>
      <c r="K16" s="71"/>
      <c r="L16" s="71"/>
      <c r="M16" s="71"/>
      <c r="N16" s="71"/>
      <c r="O16" s="71">
        <v>0</v>
      </c>
      <c r="P16" s="71">
        <f>O16/1.2</f>
        <v>0</v>
      </c>
      <c r="Q16" s="71">
        <f t="shared" si="10"/>
        <v>0</v>
      </c>
      <c r="R16" s="2">
        <v>0</v>
      </c>
      <c r="S16" s="2"/>
    </row>
    <row r="17" spans="1:19">
      <c r="A17" s="4">
        <f t="shared" si="0"/>
        <v>0</v>
      </c>
      <c r="B17" s="4">
        <f t="shared" si="1"/>
        <v>0</v>
      </c>
      <c r="C17" s="4">
        <f t="shared" si="2"/>
        <v>0</v>
      </c>
      <c r="D17" s="4">
        <f t="shared" si="3"/>
        <v>0</v>
      </c>
      <c r="E17" s="5">
        <f t="shared" si="4"/>
        <v>0</v>
      </c>
      <c r="F17" s="4" t="e">
        <f t="shared" si="5"/>
        <v>#DIV/0!</v>
      </c>
      <c r="G17" s="4" t="e">
        <f t="shared" si="6"/>
        <v>#DIV/0!</v>
      </c>
      <c r="H17" s="4" t="e">
        <f t="shared" si="7"/>
        <v>#DIV/0!</v>
      </c>
      <c r="I17" s="4">
        <f t="shared" si="8"/>
        <v>0</v>
      </c>
      <c r="J17" s="4">
        <f t="shared" si="9"/>
        <v>0</v>
      </c>
      <c r="K17" s="71"/>
      <c r="L17" s="71"/>
      <c r="M17" s="71"/>
      <c r="N17" s="71"/>
      <c r="O17" s="71">
        <v>0</v>
      </c>
      <c r="P17" s="71">
        <f>O17/1.2</f>
        <v>0</v>
      </c>
      <c r="Q17" s="71">
        <f t="shared" si="10"/>
        <v>0</v>
      </c>
      <c r="R17" s="2">
        <v>0</v>
      </c>
      <c r="S17" s="2"/>
    </row>
    <row r="18" spans="1:19">
      <c r="A18" s="4">
        <f t="shared" ref="A18:A19" si="13">N18</f>
        <v>0</v>
      </c>
      <c r="B18" s="4">
        <f t="shared" ref="B18:B19" si="14">Q18</f>
        <v>0</v>
      </c>
      <c r="C18" s="4">
        <f t="shared" ref="C18:C19" si="15">B18*1.2</f>
        <v>0</v>
      </c>
      <c r="D18" s="4">
        <f t="shared" ref="D18:D19" si="16">C18*1.2</f>
        <v>0</v>
      </c>
      <c r="E18" s="5">
        <f t="shared" ref="E18:E19" si="17">R18</f>
        <v>0</v>
      </c>
      <c r="F18" s="4" t="e">
        <f t="shared" ref="F18:F19" si="18">ROUND((E18/B18),0)</f>
        <v>#DIV/0!</v>
      </c>
      <c r="G18" s="4" t="e">
        <f t="shared" ref="G18:G19" si="19">ROUND((E18/C18),0)</f>
        <v>#DIV/0!</v>
      </c>
      <c r="H18" s="4" t="e">
        <f t="shared" ref="H18:H19" si="20">ROUND((E18/D18),0)</f>
        <v>#DIV/0!</v>
      </c>
      <c r="I18" s="4">
        <f t="shared" ref="I18:J19" si="21">T18</f>
        <v>0</v>
      </c>
      <c r="J18" s="4">
        <f t="shared" si="21"/>
        <v>0</v>
      </c>
      <c r="O18" s="71">
        <v>0</v>
      </c>
      <c r="P18" s="71">
        <f>O18/1.2</f>
        <v>0</v>
      </c>
      <c r="Q18" s="71">
        <f t="shared" ref="Q18" si="22">P18/1.2</f>
        <v>0</v>
      </c>
      <c r="R18" s="2">
        <v>0</v>
      </c>
      <c r="S18" s="2"/>
    </row>
    <row r="19" spans="1:19">
      <c r="A19" s="4">
        <f t="shared" si="13"/>
        <v>0</v>
      </c>
      <c r="B19" s="4">
        <f t="shared" si="14"/>
        <v>0</v>
      </c>
      <c r="C19" s="4">
        <f t="shared" si="15"/>
        <v>0</v>
      </c>
      <c r="D19" s="4">
        <f t="shared" si="16"/>
        <v>0</v>
      </c>
      <c r="E19" s="5">
        <f t="shared" si="17"/>
        <v>0</v>
      </c>
      <c r="F19" s="4" t="e">
        <f t="shared" si="18"/>
        <v>#DIV/0!</v>
      </c>
      <c r="G19" s="4" t="e">
        <f t="shared" si="19"/>
        <v>#DIV/0!</v>
      </c>
      <c r="H19" s="4" t="e">
        <f t="shared" si="20"/>
        <v>#DIV/0!</v>
      </c>
      <c r="I19" s="4">
        <f t="shared" si="21"/>
        <v>0</v>
      </c>
      <c r="J19" s="4">
        <f t="shared" si="21"/>
        <v>0</v>
      </c>
      <c r="O19" s="71">
        <v>0</v>
      </c>
      <c r="P19" s="71">
        <f>O19/1.2</f>
        <v>0</v>
      </c>
      <c r="Q19" s="71">
        <f t="shared" ref="Q19" si="23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8"/>
  <sheetViews>
    <sheetView zoomScale="115" zoomScaleNormal="115" workbookViewId="0">
      <selection activeCell="H11" sqref="H11"/>
    </sheetView>
  </sheetViews>
  <sheetFormatPr defaultRowHeight="15"/>
  <sheetData>
    <row r="8" spans="7:7">
      <c r="G8" s="7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205" zoomScaleNormal="205" workbookViewId="0">
      <selection activeCell="F7" sqref="B3:F7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115" zoomScaleNormal="115" workbookViewId="0">
      <selection activeCell="J11" activeCellId="1" sqref="F9 J11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="70" zoomScaleNormal="70" workbookViewId="0">
      <selection activeCell="H32" sqref="H32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Sale plan</vt:lpstr>
      <vt:lpstr>Calculation</vt:lpstr>
      <vt:lpstr>20-20</vt:lpstr>
      <vt:lpstr>Sheet2</vt:lpstr>
      <vt:lpstr>Sheet4</vt:lpstr>
      <vt:lpstr>Sheet1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2024-12-27T09:15:14Z</dcterms:modified>
</cp:coreProperties>
</file>