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Mulund (E)\PRATHMESH SUBHASH GHULE\"/>
    </mc:Choice>
  </mc:AlternateContent>
  <xr:revisionPtr revIDLastSave="0" documentId="13_ncr:1_{47614B62-5A3C-4A18-9F41-754D66289C08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7" i="4" l="1"/>
  <c r="J21" i="4"/>
  <c r="Q8" i="4" l="1"/>
  <c r="Q7" i="4"/>
  <c r="Q6" i="4"/>
  <c r="Q5" i="4"/>
  <c r="P4" i="4"/>
  <c r="Q3" i="4"/>
  <c r="Q2" i="4"/>
  <c r="Q12" i="4" l="1"/>
  <c r="P12" i="4"/>
  <c r="P11" i="4"/>
  <c r="Q11" i="4" s="1"/>
  <c r="Q10" i="4"/>
  <c r="P10" i="4"/>
  <c r="P9" i="4"/>
  <c r="Q9" i="4" s="1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<sst xmlns="http://schemas.openxmlformats.org/spreadsheetml/2006/main" count="24" uniqueCount="21">
  <si>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</si>
  <si>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</si>
  <si>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</si>
  <si>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</si>
  <si>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</si>
  <si>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</si>
  <si>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</si>
  <si>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</si>
  <si>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</si>
  <si>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</si>
  <si>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</si>
  <si>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</si>
  <si>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</si>
  <si>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2, Ground Floor, Wing - B, Sharmila Co-Operative Housing Society Ltd, Village - Rabodi, Thane (West),</t>
  </si>
  <si>
    <t>bua</t>
  </si>
  <si>
    <t>rate on bua</t>
  </si>
  <si>
    <t>fmv</t>
  </si>
  <si>
    <t>draft = 33 lakhs</t>
  </si>
  <si>
    <t>18.08.21</t>
  </si>
  <si>
    <t>30.01.24</t>
  </si>
  <si>
    <t>22.06.22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</si>
</sst>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353665</xdr:colOff>
      <xdr:row>47</xdr:row>
      <xdr:rowOff>96449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409928-9352-45BB-84E4-1A352F0FA5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88065" cy="859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315560</xdr:colOff>
      <xdr:row>51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E8DC69-C97C-46E2-80FF-4A0A1E87D6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49960" cy="86403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267928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5647599-B9DC-4845-A384-AB6BB8BE6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02328" cy="8678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544192</xdr:colOff>
      <xdr:row>40</xdr:row>
      <xdr:rowOff>67675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BA064A-55FE-4E3E-A254-A6C6225921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78592" cy="7163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12</xdr:col>
      <xdr:colOff>238125</xdr:colOff>
      <xdr:row>51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31DC35-30FC-45A3-B37C-5ABFF899CD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553325" cy="8382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42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93D70A-3441-450D-974F-4560AEA39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1438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0</xdr:row>
      <xdr:rowOff>0</xdr:rowOff>
    </xdr:from>
    <xdr:to>
      <xdr:col>13</xdr:col>
      <xdr:colOff>133350</xdr:colOff>
      <xdr:row>45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52218E-3F4B-4F20-B078-3B2AD4720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4825" y="0"/>
          <a:ext cx="7553325" cy="8582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1" zoomScaleNormal="100" workbookViewId="0">
      <selection activeCell="U28" sqref="U2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375</v>
      </c>
      <c r="C2" s="4">
        <f>B2*1.2</f>
        <v>450</v>
      </c>
      <c r="D2" s="4">
        <f t="shared" ref="D2:D13" si="2">C2*1.2</f>
        <v>540</v>
      </c>
      <c r="E2" s="5">
        <f t="shared" ref="E2:E13" si="3">R2</f>
        <v>3000000</v>
      </c>
      <c r="F2" s="10">
        <f t="shared" ref="F2:F13" si="4">ROUND((E2/B2),0)</f>
        <v>8000</v>
      </c>
      <c r="G2" s="10">
        <f t="shared" ref="G2:G13" si="5">ROUND((E2/C2),0)</f>
        <v>6667</v>
      </c>
      <c r="H2" s="10">
        <f t="shared" ref="H2:H13" si="6">ROUND((E2/D2),0)</f>
        <v>5556</v>
      </c>
      <c r="I2" s="4" t="e">
        <f>#REF!</f>
        <v>#REF!</v>
      </c>
      <c r="J2" s="4">
        <f t="shared" ref="J2:J13" si="7">S2</f>
        <v>0</v>
      </c>
      <c r="O2">
        <v>0</v>
      </c>
      <c r="P2">
        <v>450</v>
      </c>
      <c r="Q2">
        <f t="shared" ref="Q2:Q8" si="8">P2/1.2</f>
        <v>375</v>
      </c>
      <c r="R2" s="2">
        <v>3000000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312.5</v>
      </c>
      <c r="C3" s="4">
        <f t="shared" ref="C3:C15" si="9">B3*1.2</f>
        <v>375</v>
      </c>
      <c r="D3" s="4">
        <f t="shared" si="2"/>
        <v>450</v>
      </c>
      <c r="E3" s="5">
        <f t="shared" si="3"/>
        <v>2750000</v>
      </c>
      <c r="F3" s="10">
        <f t="shared" si="4"/>
        <v>8800</v>
      </c>
      <c r="G3" s="15">
        <f t="shared" si="5"/>
        <v>7333</v>
      </c>
      <c r="H3" s="10">
        <f t="shared" si="6"/>
        <v>6111</v>
      </c>
      <c r="I3" s="4" t="e">
        <f>#REF!</f>
        <v>#REF!</v>
      </c>
      <c r="J3" s="4">
        <f t="shared" si="7"/>
        <v>0</v>
      </c>
      <c r="O3">
        <v>0</v>
      </c>
      <c r="P3">
        <v>375</v>
      </c>
      <c r="Q3">
        <f t="shared" si="8"/>
        <v>312.5</v>
      </c>
      <c r="R3" s="2">
        <v>2750000</v>
      </c>
      <c r="S3" s="8"/>
      <c r="T3" s="8"/>
    </row>
    <row r="4" spans="1:20" x14ac:dyDescent="0.25">
      <c r="A4" s="4">
        <f t="shared" si="0"/>
        <v>0</v>
      </c>
      <c r="B4" s="4">
        <f t="shared" si="1"/>
        <v>290</v>
      </c>
      <c r="C4" s="4">
        <f t="shared" si="9"/>
        <v>348</v>
      </c>
      <c r="D4" s="4">
        <f t="shared" si="2"/>
        <v>417.59999999999997</v>
      </c>
      <c r="E4" s="5">
        <f t="shared" si="3"/>
        <v>3000000</v>
      </c>
      <c r="F4" s="10">
        <f t="shared" si="4"/>
        <v>10345</v>
      </c>
      <c r="G4" s="15">
        <f t="shared" si="5"/>
        <v>8621</v>
      </c>
      <c r="H4" s="10">
        <f t="shared" si="6"/>
        <v>7184</v>
      </c>
      <c r="I4" s="4" t="e">
        <f>#REF!</f>
        <v>#REF!</v>
      </c>
      <c r="J4" s="4">
        <f t="shared" si="7"/>
        <v>0</v>
      </c>
      <c r="O4">
        <v>0</v>
      </c>
      <c r="P4">
        <f t="shared" ref="P2:P8" si="10">O4/1.2</f>
        <v>0</v>
      </c>
      <c r="Q4">
        <v>290</v>
      </c>
      <c r="R4" s="2">
        <v>3000000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458.33333333333337</v>
      </c>
      <c r="C5" s="4">
        <f t="shared" si="9"/>
        <v>550</v>
      </c>
      <c r="D5" s="4">
        <f t="shared" si="2"/>
        <v>660</v>
      </c>
      <c r="E5" s="5">
        <f t="shared" si="3"/>
        <v>5000000</v>
      </c>
      <c r="F5" s="10">
        <f t="shared" si="4"/>
        <v>10909</v>
      </c>
      <c r="G5" s="10">
        <f t="shared" si="5"/>
        <v>9091</v>
      </c>
      <c r="H5" s="10">
        <f t="shared" si="6"/>
        <v>7576</v>
      </c>
      <c r="I5" s="4" t="e">
        <f>#REF!</f>
        <v>#REF!</v>
      </c>
      <c r="J5" s="4">
        <f t="shared" si="7"/>
        <v>0</v>
      </c>
      <c r="O5">
        <v>0</v>
      </c>
      <c r="P5">
        <v>550</v>
      </c>
      <c r="Q5">
        <f t="shared" si="8"/>
        <v>458.33333333333337</v>
      </c>
      <c r="R5" s="2">
        <v>5000000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308.33333333333337</v>
      </c>
      <c r="C6" s="4">
        <f t="shared" si="9"/>
        <v>370.00000000000006</v>
      </c>
      <c r="D6" s="4">
        <f t="shared" si="2"/>
        <v>444.00000000000006</v>
      </c>
      <c r="E6" s="5">
        <f t="shared" si="3"/>
        <v>3000000</v>
      </c>
      <c r="F6" s="10">
        <f t="shared" si="4"/>
        <v>9730</v>
      </c>
      <c r="G6" s="15">
        <f t="shared" si="5"/>
        <v>8108</v>
      </c>
      <c r="H6" s="10">
        <f t="shared" si="6"/>
        <v>6757</v>
      </c>
      <c r="I6" s="4" t="e">
        <f>#REF!</f>
        <v>#REF!</v>
      </c>
      <c r="J6" s="4" t="str">
        <f t="shared" si="7"/>
        <v>18.08.21</v>
      </c>
      <c r="O6">
        <v>0</v>
      </c>
      <c r="P6">
        <v>370</v>
      </c>
      <c r="Q6">
        <f t="shared" si="8"/>
        <v>308.33333333333337</v>
      </c>
      <c r="R6" s="2">
        <v>3000000</v>
      </c>
      <c r="S6" s="8" t="s">
        <v>18</v>
      </c>
      <c r="T6" s="8"/>
    </row>
    <row r="7" spans="1:20" x14ac:dyDescent="0.25">
      <c r="A7" s="4">
        <f t="shared" si="0"/>
        <v>0</v>
      </c>
      <c r="B7" s="4">
        <f t="shared" si="1"/>
        <v>250</v>
      </c>
      <c r="C7" s="4">
        <f t="shared" si="9"/>
        <v>300</v>
      </c>
      <c r="D7" s="4">
        <f t="shared" si="2"/>
        <v>360</v>
      </c>
      <c r="E7" s="5">
        <f t="shared" si="3"/>
        <v>2916000</v>
      </c>
      <c r="F7" s="10">
        <f t="shared" si="4"/>
        <v>11664</v>
      </c>
      <c r="G7" s="15">
        <f t="shared" si="5"/>
        <v>9720</v>
      </c>
      <c r="H7" s="10">
        <f t="shared" si="6"/>
        <v>8100</v>
      </c>
      <c r="I7" s="4" t="e">
        <f>#REF!</f>
        <v>#REF!</v>
      </c>
      <c r="J7" s="4" t="str">
        <f t="shared" si="7"/>
        <v>30.01.24</v>
      </c>
      <c r="O7">
        <v>0</v>
      </c>
      <c r="P7">
        <v>300</v>
      </c>
      <c r="Q7">
        <f t="shared" si="8"/>
        <v>250</v>
      </c>
      <c r="R7" s="2">
        <f>2700000+189000+27000</f>
        <v>2916000</v>
      </c>
      <c r="S7" s="8" t="s">
        <v>19</v>
      </c>
      <c r="T7" s="8"/>
    </row>
    <row r="8" spans="1:20" x14ac:dyDescent="0.25">
      <c r="A8" s="4">
        <f t="shared" si="0"/>
        <v>0</v>
      </c>
      <c r="B8" s="4">
        <f t="shared" si="1"/>
        <v>316.66666666666669</v>
      </c>
      <c r="C8" s="4">
        <f t="shared" si="9"/>
        <v>380</v>
      </c>
      <c r="D8" s="4">
        <f t="shared" si="2"/>
        <v>456</v>
      </c>
      <c r="E8" s="5">
        <f t="shared" si="3"/>
        <v>3000000</v>
      </c>
      <c r="F8" s="10">
        <f t="shared" si="4"/>
        <v>9474</v>
      </c>
      <c r="G8" s="10">
        <f t="shared" si="5"/>
        <v>7895</v>
      </c>
      <c r="H8" s="10">
        <f t="shared" si="6"/>
        <v>6579</v>
      </c>
      <c r="I8" s="4" t="e">
        <f>#REF!</f>
        <v>#REF!</v>
      </c>
      <c r="J8" s="4" t="str">
        <f t="shared" si="7"/>
        <v>22.06.22</v>
      </c>
      <c r="O8">
        <v>0</v>
      </c>
      <c r="P8">
        <v>380</v>
      </c>
      <c r="Q8">
        <f t="shared" si="8"/>
        <v>316.66666666666669</v>
      </c>
      <c r="R8" s="2">
        <v>3000000</v>
      </c>
      <c r="S8" s="8" t="s">
        <v>20</v>
      </c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ref="P9:P12" si="11">O9/1.2</f>
        <v>0</v>
      </c>
      <c r="Q9">
        <f t="shared" ref="Q9:Q12" si="12">P9/1.2</f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1"/>
        <v>0</v>
      </c>
      <c r="Q10">
        <f t="shared" si="12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1"/>
        <v>0</v>
      </c>
      <c r="Q11">
        <f t="shared" si="12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3">O13/1.2</f>
        <v>0</v>
      </c>
      <c r="Q13">
        <f t="shared" ref="Q13" si="14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5">C14*1.2</f>
        <v>0</v>
      </c>
      <c r="E14" s="5">
        <f t="shared" ref="E14:E15" si="16">R14</f>
        <v>0</v>
      </c>
      <c r="F14" s="10" t="e">
        <f t="shared" ref="F14:F15" si="17">ROUND((E14/B14),0)</f>
        <v>#DIV/0!</v>
      </c>
      <c r="G14" s="10" t="e">
        <f t="shared" ref="G14:G15" si="18">ROUND((E14/C14),0)</f>
        <v>#DIV/0!</v>
      </c>
      <c r="H14" s="4" t="e">
        <f t="shared" ref="H14:H15" si="19">ROUND((E14/D14),0)</f>
        <v>#DIV/0!</v>
      </c>
      <c r="I14" s="4" t="e">
        <f>#REF!</f>
        <v>#REF!</v>
      </c>
      <c r="J14" s="4">
        <f t="shared" ref="J14:J15" si="20">S14</f>
        <v>0</v>
      </c>
      <c r="O14">
        <v>0</v>
      </c>
      <c r="P14">
        <f t="shared" ref="P14:P15" si="21">O14/1.2</f>
        <v>0</v>
      </c>
      <c r="Q14">
        <f t="shared" ref="Q14:Q15" si="22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5"/>
        <v>0</v>
      </c>
      <c r="E15" s="5">
        <f t="shared" si="16"/>
        <v>0</v>
      </c>
      <c r="F15" s="10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 t="e">
        <f>#REF!</f>
        <v>#REF!</v>
      </c>
      <c r="J15" s="4">
        <f t="shared" si="20"/>
        <v>0</v>
      </c>
      <c r="O15">
        <v>0</v>
      </c>
      <c r="P15">
        <f t="shared" si="21"/>
        <v>0</v>
      </c>
      <c r="Q15">
        <f t="shared" si="22"/>
        <v>0</v>
      </c>
      <c r="R15" s="2">
        <v>0</v>
      </c>
      <c r="S15" s="8"/>
      <c r="T15" s="8"/>
    </row>
    <row r="17" spans="7:24" x14ac:dyDescent="0.25">
      <c r="I17" t="s">
        <v>13</v>
      </c>
    </row>
    <row r="19" spans="7:24" x14ac:dyDescent="0.25">
      <c r="I19" t="s">
        <v>14</v>
      </c>
      <c r="J19">
        <v>300</v>
      </c>
    </row>
    <row r="20" spans="7:24" x14ac:dyDescent="0.25">
      <c r="I20" t="s">
        <v>15</v>
      </c>
      <c r="J20">
        <v>10000</v>
      </c>
    </row>
    <row r="21" spans="7:24" x14ac:dyDescent="0.25">
      <c r="I21" t="s">
        <v>16</v>
      </c>
      <c r="J21">
        <f>J20*J19</f>
        <v>3000000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I27" t="s">
        <v>17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J34" sqref="J34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2024-12-26T11:26:17Z</dcterms:modified>
</cp:coreProperties>
</file>