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Cosmos\Mulund (E)\Sachin Madhukar Paithankar\"/>
    </mc:Choice>
  </mc:AlternateContent>
  <xr:revisionPtr revIDLastSave="0" documentId="13_ncr:1_{DEBB17F2-E40E-41C1-836C-FAEF2F3E97C3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3" sheetId="15" r:id="rId3"/>
    <sheet name="Sheet4" sheetId="16" r:id="rId4"/>
    <sheet name="Sheet5" sheetId="17" r:id="rId5"/>
    <sheet name="Sheet6" sheetId="18" r:id="rId6"/>
    <sheet name="Sheet2" sheetId="25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R7" i="4" l="1"/>
  <c r="P12" i="4"/>
  <c r="Q11" i="4"/>
  <c r="P9" i="4"/>
  <c r="R6" i="4" l="1"/>
  <c r="R3" i="4"/>
  <c r="R2" i="4"/>
  <c r="Q33" i="4" l="1"/>
  <c r="Q32" i="4"/>
  <c r="Q31" i="4"/>
  <c r="Q30" i="4"/>
  <c r="Q29" i="4"/>
  <c r="Q28" i="4"/>
  <c r="Q27" i="4"/>
  <c r="Q26" i="4"/>
  <c r="Q25" i="4"/>
  <c r="P3" i="4" l="1"/>
  <c r="P2" i="4"/>
  <c r="J21" i="4"/>
  <c r="O19" i="4"/>
  <c r="P8" i="4" l="1"/>
  <c r="P7" i="4"/>
  <c r="P6" i="4"/>
  <c r="Q5" i="4"/>
  <c r="P4" i="4"/>
  <c r="Q3" i="4"/>
  <c r="Q2" i="4"/>
  <c r="P10" i="4" l="1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<sst xmlns="http://schemas.openxmlformats.org/spreadsheetml/2006/main" count="87" uniqueCount="26">
  <si>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</si>
  <si>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</si>
  <si>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</si>
  <si>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</si>
  <si>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</si>
  <si>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</si>
  <si>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</si>
  <si>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</si>
  <si>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</si>
  <si>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</si>
  <si>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</si>
  <si>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</si>
  <si>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</si>
  <si>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Flat No. 103, 1st Floor, Sadguru Co-op Hsg.Soc Ltd, Nanepada Road, Mulund East, Mumbai,</t>
  </si>
  <si>
    <t>oc - 2010</t>
  </si>
  <si>
    <t>ca</t>
  </si>
  <si>
    <t>fmv</t>
  </si>
  <si>
    <t>bua</t>
  </si>
  <si>
    <t>rate on bua</t>
  </si>
  <si>
    <t>mca</t>
  </si>
  <si>
    <t>20000 on ca</t>
  </si>
  <si>
    <t>21.11.22</t>
  </si>
  <si>
    <t>31.12.20</t>
  </si>
  <si>
    <t>31.05.24</t>
  </si>
  <si>
    <t>21.08.23</t>
  </si>
  <si>
    <t>23.03.22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</si>
</sst>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13</xdr:col>
      <xdr:colOff>238125</xdr:colOff>
      <xdr:row>53</xdr:row>
      <xdr:rowOff>85725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43AA95F-FB92-4615-85C1-27FB04B6DB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7553325" cy="972502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372718</xdr:colOff>
      <xdr:row>46</xdr:row>
      <xdr:rowOff>67881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1F50D21-7B00-42F8-A84B-8EF82CBD3E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907118" cy="8640381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13</xdr:col>
      <xdr:colOff>238125</xdr:colOff>
      <xdr:row>48</xdr:row>
      <xdr:rowOff>161925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2B9F463-1D4C-462C-84B9-AB55B157F7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381000"/>
          <a:ext cx="7553325" cy="89249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12</xdr:col>
      <xdr:colOff>238125</xdr:colOff>
      <xdr:row>44</xdr:row>
      <xdr:rowOff>161925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3CF27D0-2D69-4D9F-8BEE-0CF48386A3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7553325" cy="835342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344139</xdr:colOff>
      <xdr:row>48</xdr:row>
      <xdr:rowOff>48835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61D791B-4E16-45A2-BD03-37E8E9BE4B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78539" cy="866896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372718</xdr:colOff>
      <xdr:row>52</xdr:row>
      <xdr:rowOff>134565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C25B584-A280-4144-85F7-121A120EAF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907118" cy="870706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18</xdr:col>
      <xdr:colOff>238125</xdr:colOff>
      <xdr:row>50</xdr:row>
      <xdr:rowOff>171450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3F5B9F4-1615-424A-9C84-CE94B34146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7553325" cy="96964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238125</xdr:colOff>
      <xdr:row>47</xdr:row>
      <xdr:rowOff>114300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7C343E7-38E1-4B98-9154-EDE4AC43FD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553325" cy="90678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0</xdr:rowOff>
    </xdr:from>
    <xdr:to>
      <xdr:col>16</xdr:col>
      <xdr:colOff>582297</xdr:colOff>
      <xdr:row>46</xdr:row>
      <xdr:rowOff>67881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0D5C995-C4E6-4867-943C-8DEFF81146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190500"/>
          <a:ext cx="9116697" cy="8640381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429876</xdr:colOff>
      <xdr:row>46</xdr:row>
      <xdr:rowOff>96460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3FAD041-2907-40B2-9FFD-A9DA7E50F0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64276" cy="866896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410823</xdr:colOff>
      <xdr:row>46</xdr:row>
      <xdr:rowOff>115512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4F9E1D0-34C9-49F7-80EC-6912C3BE97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45223" cy="868801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topLeftCell="E1" zoomScaleNormal="100" workbookViewId="0">
      <selection activeCell="H26" sqref="H26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501.15389999999991</v>
      </c>
      <c r="C2" s="4">
        <f>B2*1.2</f>
        <v>601.38467999999989</v>
      </c>
      <c r="D2" s="4">
        <f t="shared" ref="D2:D13" si="2">C2*1.2</f>
        <v>721.66161599999987</v>
      </c>
      <c r="E2" s="5">
        <f t="shared" ref="E2:E13" si="3">R2</f>
        <v>9570000</v>
      </c>
      <c r="F2" s="10">
        <f t="shared" ref="F2:F13" si="4">ROUND((E2/B2),0)</f>
        <v>19096</v>
      </c>
      <c r="G2" s="10">
        <f t="shared" ref="G2:G13" si="5">ROUND((E2/C2),0)</f>
        <v>15913</v>
      </c>
      <c r="H2" s="10">
        <f t="shared" ref="H2:H13" si="6">ROUND((E2/D2),0)</f>
        <v>13261</v>
      </c>
      <c r="I2" s="4" t="e">
        <f>#REF!</f>
        <v>#REF!</v>
      </c>
      <c r="J2" s="4" t="str">
        <f t="shared" ref="J2:J13" si="7">S2</f>
        <v>21.11.22</v>
      </c>
      <c r="O2">
        <v>0</v>
      </c>
      <c r="P2">
        <f>55.87*10.764</f>
        <v>601.38467999999989</v>
      </c>
      <c r="Q2">
        <f t="shared" ref="Q2:Q5" si="8">P2/1.2</f>
        <v>501.15389999999991</v>
      </c>
      <c r="R2" s="2">
        <f>9000000+540000+30000</f>
        <v>9570000</v>
      </c>
      <c r="S2" s="8" t="s">
        <v>21</v>
      </c>
      <c r="T2" s="8"/>
    </row>
    <row r="3" spans="1:20" x14ac:dyDescent="0.25">
      <c r="A3" s="4">
        <f t="shared" si="0"/>
        <v>0</v>
      </c>
      <c r="B3" s="4">
        <f t="shared" si="1"/>
        <v>434.14799999999997</v>
      </c>
      <c r="C3" s="4">
        <f t="shared" ref="C3:C15" si="9">B3*1.2</f>
        <v>520.97759999999994</v>
      </c>
      <c r="D3" s="4">
        <f t="shared" si="2"/>
        <v>625.17311999999993</v>
      </c>
      <c r="E3" s="5">
        <f t="shared" si="3"/>
        <v>9312000</v>
      </c>
      <c r="F3" s="10">
        <f t="shared" si="4"/>
        <v>21449</v>
      </c>
      <c r="G3" s="15">
        <f t="shared" si="5"/>
        <v>17874</v>
      </c>
      <c r="H3" s="10">
        <f t="shared" si="6"/>
        <v>14895</v>
      </c>
      <c r="I3" s="4" t="e">
        <f>#REF!</f>
        <v>#REF!</v>
      </c>
      <c r="J3" s="4" t="str">
        <f t="shared" si="7"/>
        <v>31.12.20</v>
      </c>
      <c r="O3">
        <v>0</v>
      </c>
      <c r="P3">
        <f>48.4*10.764</f>
        <v>520.97759999999994</v>
      </c>
      <c r="Q3">
        <f t="shared" si="8"/>
        <v>434.14799999999997</v>
      </c>
      <c r="R3" s="2">
        <f>9100000+182000+30000</f>
        <v>9312000</v>
      </c>
      <c r="S3" s="8" t="s">
        <v>22</v>
      </c>
      <c r="T3" s="8"/>
    </row>
    <row r="4" spans="1:20" x14ac:dyDescent="0.25">
      <c r="A4" s="4">
        <f t="shared" si="0"/>
        <v>0</v>
      </c>
      <c r="B4" s="4">
        <f t="shared" si="1"/>
        <v>420</v>
      </c>
      <c r="C4" s="4">
        <f t="shared" si="9"/>
        <v>504</v>
      </c>
      <c r="D4" s="4">
        <f t="shared" si="2"/>
        <v>604.79999999999995</v>
      </c>
      <c r="E4" s="5">
        <f t="shared" si="3"/>
        <v>9900000</v>
      </c>
      <c r="F4" s="10">
        <f t="shared" si="4"/>
        <v>23571</v>
      </c>
      <c r="G4" s="10">
        <f t="shared" si="5"/>
        <v>19643</v>
      </c>
      <c r="H4" s="10">
        <f t="shared" si="6"/>
        <v>16369</v>
      </c>
      <c r="I4" s="4" t="e">
        <f>#REF!</f>
        <v>#REF!</v>
      </c>
      <c r="J4" s="4">
        <f t="shared" si="7"/>
        <v>0</v>
      </c>
      <c r="O4">
        <v>0</v>
      </c>
      <c r="P4">
        <f t="shared" ref="P4:P8" si="10">O4/1.2</f>
        <v>0</v>
      </c>
      <c r="Q4">
        <v>420</v>
      </c>
      <c r="R4" s="2">
        <v>9900000</v>
      </c>
      <c r="S4" s="8"/>
      <c r="T4" s="8"/>
    </row>
    <row r="5" spans="1:20" x14ac:dyDescent="0.25">
      <c r="A5" s="4">
        <f t="shared" si="0"/>
        <v>0</v>
      </c>
      <c r="B5" s="4">
        <f t="shared" si="1"/>
        <v>400</v>
      </c>
      <c r="C5" s="4">
        <f t="shared" si="9"/>
        <v>480</v>
      </c>
      <c r="D5" s="4">
        <f t="shared" si="2"/>
        <v>576</v>
      </c>
      <c r="E5" s="5">
        <f t="shared" si="3"/>
        <v>9500000</v>
      </c>
      <c r="F5" s="10">
        <f t="shared" si="4"/>
        <v>23750</v>
      </c>
      <c r="G5" s="15">
        <f t="shared" si="5"/>
        <v>19792</v>
      </c>
      <c r="H5" s="10">
        <f t="shared" si="6"/>
        <v>16493</v>
      </c>
      <c r="I5" s="4" t="e">
        <f>#REF!</f>
        <v>#REF!</v>
      </c>
      <c r="J5" s="4">
        <f t="shared" si="7"/>
        <v>0</v>
      </c>
      <c r="O5">
        <v>0</v>
      </c>
      <c r="P5">
        <v>480</v>
      </c>
      <c r="Q5">
        <f t="shared" si="8"/>
        <v>400</v>
      </c>
      <c r="R5" s="2">
        <v>9500000</v>
      </c>
      <c r="S5" s="8"/>
      <c r="T5" s="8"/>
    </row>
    <row r="6" spans="1:20" x14ac:dyDescent="0.25">
      <c r="A6" s="4">
        <f t="shared" si="0"/>
        <v>0</v>
      </c>
      <c r="B6" s="4">
        <f t="shared" si="1"/>
        <v>502</v>
      </c>
      <c r="C6" s="4">
        <f t="shared" si="9"/>
        <v>602.4</v>
      </c>
      <c r="D6" s="4">
        <f t="shared" si="2"/>
        <v>722.88</v>
      </c>
      <c r="E6" s="5">
        <f t="shared" si="3"/>
        <v>9480000</v>
      </c>
      <c r="F6" s="10">
        <f t="shared" si="4"/>
        <v>18884</v>
      </c>
      <c r="G6" s="10">
        <f t="shared" si="5"/>
        <v>15737</v>
      </c>
      <c r="H6" s="10">
        <f t="shared" si="6"/>
        <v>13114</v>
      </c>
      <c r="I6" s="4" t="e">
        <f>#REF!</f>
        <v>#REF!</v>
      </c>
      <c r="J6" s="4" t="str">
        <f t="shared" si="7"/>
        <v>31.05.24</v>
      </c>
      <c r="O6">
        <v>0</v>
      </c>
      <c r="P6">
        <f t="shared" si="10"/>
        <v>0</v>
      </c>
      <c r="Q6">
        <v>502</v>
      </c>
      <c r="R6" s="2">
        <f>9000000+450000+30000</f>
        <v>9480000</v>
      </c>
      <c r="S6" s="8" t="s">
        <v>23</v>
      </c>
      <c r="T6" s="8"/>
    </row>
    <row r="7" spans="1:20" x14ac:dyDescent="0.25">
      <c r="A7" s="4">
        <f t="shared" si="0"/>
        <v>0</v>
      </c>
      <c r="B7" s="4">
        <f t="shared" si="1"/>
        <v>452</v>
      </c>
      <c r="C7" s="4">
        <f t="shared" si="9"/>
        <v>542.4</v>
      </c>
      <c r="D7" s="4">
        <f t="shared" si="2"/>
        <v>650.88</v>
      </c>
      <c r="E7" s="5">
        <f t="shared" si="3"/>
        <v>9570000</v>
      </c>
      <c r="F7" s="10">
        <f t="shared" si="4"/>
        <v>21173</v>
      </c>
      <c r="G7" s="15">
        <f t="shared" si="5"/>
        <v>17644</v>
      </c>
      <c r="H7" s="10">
        <f t="shared" si="6"/>
        <v>14703</v>
      </c>
      <c r="I7" s="4" t="e">
        <f>#REF!</f>
        <v>#REF!</v>
      </c>
      <c r="J7" s="4" t="str">
        <f t="shared" si="7"/>
        <v>21.08.23</v>
      </c>
      <c r="O7">
        <v>0</v>
      </c>
      <c r="P7">
        <f t="shared" si="10"/>
        <v>0</v>
      </c>
      <c r="Q7">
        <v>452</v>
      </c>
      <c r="R7" s="2">
        <f>9000000+540000+30000</f>
        <v>9570000</v>
      </c>
      <c r="S7" s="8" t="s">
        <v>24</v>
      </c>
      <c r="T7" s="8"/>
    </row>
    <row r="8" spans="1:20" x14ac:dyDescent="0.25">
      <c r="A8" s="4">
        <f t="shared" si="0"/>
        <v>0</v>
      </c>
      <c r="B8" s="4">
        <f t="shared" si="1"/>
        <v>350</v>
      </c>
      <c r="C8" s="4">
        <f t="shared" si="9"/>
        <v>420</v>
      </c>
      <c r="D8" s="4">
        <f t="shared" si="2"/>
        <v>504</v>
      </c>
      <c r="E8" s="5">
        <f t="shared" si="3"/>
        <v>8000000</v>
      </c>
      <c r="F8" s="10">
        <f t="shared" si="4"/>
        <v>22857</v>
      </c>
      <c r="G8" s="15">
        <f t="shared" si="5"/>
        <v>19048</v>
      </c>
      <c r="H8" s="10">
        <f t="shared" si="6"/>
        <v>15873</v>
      </c>
      <c r="I8" s="4" t="e">
        <f>#REF!</f>
        <v>#REF!</v>
      </c>
      <c r="J8" s="4" t="str">
        <f t="shared" si="7"/>
        <v>23.03.22</v>
      </c>
      <c r="O8">
        <v>0</v>
      </c>
      <c r="P8">
        <f t="shared" si="10"/>
        <v>0</v>
      </c>
      <c r="Q8">
        <v>350</v>
      </c>
      <c r="R8" s="2">
        <v>8000000</v>
      </c>
      <c r="S8" s="8" t="s">
        <v>25</v>
      </c>
      <c r="T8" s="8"/>
    </row>
    <row r="9" spans="1:20" x14ac:dyDescent="0.25">
      <c r="A9" s="4">
        <f t="shared" si="0"/>
        <v>0</v>
      </c>
      <c r="B9" s="4">
        <f t="shared" si="1"/>
        <v>420</v>
      </c>
      <c r="C9" s="4">
        <f t="shared" si="9"/>
        <v>504</v>
      </c>
      <c r="D9" s="4">
        <f t="shared" si="2"/>
        <v>604.79999999999995</v>
      </c>
      <c r="E9" s="5">
        <f t="shared" si="3"/>
        <v>11000000</v>
      </c>
      <c r="F9" s="10">
        <f t="shared" si="4"/>
        <v>26190</v>
      </c>
      <c r="G9" s="15">
        <f t="shared" si="5"/>
        <v>21825</v>
      </c>
      <c r="H9" s="10">
        <f t="shared" si="6"/>
        <v>18188</v>
      </c>
      <c r="I9" s="4" t="e">
        <f>#REF!</f>
        <v>#REF!</v>
      </c>
      <c r="J9" s="4">
        <f t="shared" si="7"/>
        <v>0</v>
      </c>
      <c r="O9">
        <v>0</v>
      </c>
      <c r="P9">
        <f t="shared" ref="P9:P12" si="11">O9/1.2</f>
        <v>0</v>
      </c>
      <c r="Q9">
        <v>420</v>
      </c>
      <c r="R9" s="2">
        <v>11000000</v>
      </c>
      <c r="S9" s="8"/>
      <c r="T9" s="8"/>
    </row>
    <row r="10" spans="1:20" x14ac:dyDescent="0.25">
      <c r="A10" s="4">
        <f t="shared" si="0"/>
        <v>0</v>
      </c>
      <c r="B10" s="4">
        <f t="shared" si="1"/>
        <v>460</v>
      </c>
      <c r="C10" s="4">
        <f t="shared" si="9"/>
        <v>552</v>
      </c>
      <c r="D10" s="4">
        <f t="shared" si="2"/>
        <v>662.4</v>
      </c>
      <c r="E10" s="5">
        <f t="shared" si="3"/>
        <v>10500000</v>
      </c>
      <c r="F10" s="10">
        <f t="shared" si="4"/>
        <v>22826</v>
      </c>
      <c r="G10" s="10">
        <f t="shared" si="5"/>
        <v>19022</v>
      </c>
      <c r="H10" s="10">
        <f t="shared" si="6"/>
        <v>15851</v>
      </c>
      <c r="I10" s="4" t="e">
        <f>#REF!</f>
        <v>#REF!</v>
      </c>
      <c r="J10" s="4">
        <f t="shared" si="7"/>
        <v>0</v>
      </c>
      <c r="O10">
        <v>0</v>
      </c>
      <c r="P10">
        <f t="shared" si="11"/>
        <v>0</v>
      </c>
      <c r="Q10">
        <v>460</v>
      </c>
      <c r="R10" s="2">
        <v>10500000</v>
      </c>
      <c r="S10" s="8"/>
      <c r="T10" s="8"/>
    </row>
    <row r="11" spans="1:20" x14ac:dyDescent="0.25">
      <c r="A11" s="4">
        <f t="shared" si="0"/>
        <v>0</v>
      </c>
      <c r="B11" s="4">
        <f t="shared" si="1"/>
        <v>666.66666666666674</v>
      </c>
      <c r="C11" s="4">
        <f t="shared" si="9"/>
        <v>800.00000000000011</v>
      </c>
      <c r="D11" s="4">
        <f t="shared" si="2"/>
        <v>960.00000000000011</v>
      </c>
      <c r="E11" s="5">
        <f t="shared" si="3"/>
        <v>17500000</v>
      </c>
      <c r="F11" s="10">
        <f t="shared" si="4"/>
        <v>26250</v>
      </c>
      <c r="G11" s="10">
        <f t="shared" si="5"/>
        <v>21875</v>
      </c>
      <c r="H11" s="10">
        <f t="shared" si="6"/>
        <v>18229</v>
      </c>
      <c r="I11" s="4" t="e">
        <f>#REF!</f>
        <v>#REF!</v>
      </c>
      <c r="J11" s="4">
        <f t="shared" si="7"/>
        <v>0</v>
      </c>
      <c r="O11">
        <v>0</v>
      </c>
      <c r="P11">
        <v>800</v>
      </c>
      <c r="Q11">
        <f t="shared" ref="Q9:Q12" si="12">P11/1.2</f>
        <v>666.66666666666674</v>
      </c>
      <c r="R11" s="2">
        <v>17500000</v>
      </c>
      <c r="S11" s="8"/>
      <c r="T11" s="8"/>
    </row>
    <row r="12" spans="1:20" x14ac:dyDescent="0.25">
      <c r="A12" s="4">
        <f t="shared" si="0"/>
        <v>0</v>
      </c>
      <c r="B12" s="4">
        <f t="shared" si="1"/>
        <v>792</v>
      </c>
      <c r="C12" s="4">
        <f t="shared" si="9"/>
        <v>950.4</v>
      </c>
      <c r="D12" s="4">
        <f t="shared" si="2"/>
        <v>1140.48</v>
      </c>
      <c r="E12" s="5">
        <f t="shared" si="3"/>
        <v>19000000</v>
      </c>
      <c r="F12" s="10">
        <f t="shared" si="4"/>
        <v>23990</v>
      </c>
      <c r="G12" s="10">
        <f t="shared" si="5"/>
        <v>19992</v>
      </c>
      <c r="H12" s="10">
        <f t="shared" si="6"/>
        <v>16660</v>
      </c>
      <c r="I12" s="4" t="e">
        <f>#REF!</f>
        <v>#REF!</v>
      </c>
      <c r="J12" s="4">
        <f t="shared" si="7"/>
        <v>0</v>
      </c>
      <c r="O12">
        <v>0</v>
      </c>
      <c r="P12">
        <f t="shared" si="11"/>
        <v>0</v>
      </c>
      <c r="Q12">
        <v>792</v>
      </c>
      <c r="R12" s="2">
        <v>19000000</v>
      </c>
      <c r="S12" s="8"/>
      <c r="T12" s="8"/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3">O13/1.2</f>
        <v>0</v>
      </c>
      <c r="Q13">
        <f t="shared" ref="Q13" si="14">P13/1.2</f>
        <v>0</v>
      </c>
      <c r="R13" s="2">
        <v>0</v>
      </c>
      <c r="S13" s="8"/>
      <c r="T13" s="8"/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5">C14*1.2</f>
        <v>0</v>
      </c>
      <c r="E14" s="5">
        <f t="shared" ref="E14:E15" si="16">R14</f>
        <v>0</v>
      </c>
      <c r="F14" s="10" t="e">
        <f t="shared" ref="F14:F15" si="17">ROUND((E14/B14),0)</f>
        <v>#DIV/0!</v>
      </c>
      <c r="G14" s="10" t="e">
        <f t="shared" ref="G14:G15" si="18">ROUND((E14/C14),0)</f>
        <v>#DIV/0!</v>
      </c>
      <c r="H14" s="4" t="e">
        <f t="shared" ref="H14:H15" si="19">ROUND((E14/D14),0)</f>
        <v>#DIV/0!</v>
      </c>
      <c r="I14" s="4" t="e">
        <f>#REF!</f>
        <v>#REF!</v>
      </c>
      <c r="J14" s="4">
        <f t="shared" ref="J14:J15" si="20">S14</f>
        <v>0</v>
      </c>
      <c r="O14">
        <v>0</v>
      </c>
      <c r="P14">
        <f t="shared" ref="P14:P15" si="21">O14/1.2</f>
        <v>0</v>
      </c>
      <c r="Q14">
        <f t="shared" ref="Q14:Q15" si="22">P14/1.2</f>
        <v>0</v>
      </c>
      <c r="R14" s="2">
        <v>0</v>
      </c>
      <c r="S14" s="8"/>
      <c r="T14" s="8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5"/>
        <v>0</v>
      </c>
      <c r="E15" s="5">
        <f t="shared" si="16"/>
        <v>0</v>
      </c>
      <c r="F15" s="10" t="e">
        <f t="shared" si="17"/>
        <v>#DIV/0!</v>
      </c>
      <c r="G15" s="4" t="e">
        <f t="shared" si="18"/>
        <v>#DIV/0!</v>
      </c>
      <c r="H15" s="4" t="e">
        <f t="shared" si="19"/>
        <v>#DIV/0!</v>
      </c>
      <c r="I15" s="4" t="e">
        <f>#REF!</f>
        <v>#REF!</v>
      </c>
      <c r="J15" s="4">
        <f t="shared" si="20"/>
        <v>0</v>
      </c>
      <c r="O15">
        <v>0</v>
      </c>
      <c r="P15">
        <f t="shared" si="21"/>
        <v>0</v>
      </c>
      <c r="Q15">
        <f t="shared" si="22"/>
        <v>0</v>
      </c>
      <c r="R15" s="2">
        <v>0</v>
      </c>
      <c r="S15" s="8"/>
      <c r="T15" s="8"/>
    </row>
    <row r="17" spans="7:24" x14ac:dyDescent="0.25">
      <c r="I17" t="s">
        <v>13</v>
      </c>
    </row>
    <row r="18" spans="7:24" x14ac:dyDescent="0.25">
      <c r="I18" t="s">
        <v>15</v>
      </c>
      <c r="J18">
        <v>400</v>
      </c>
    </row>
    <row r="19" spans="7:24" x14ac:dyDescent="0.25">
      <c r="I19" t="s">
        <v>17</v>
      </c>
      <c r="J19">
        <v>480</v>
      </c>
      <c r="O19">
        <f>37.17*10.764</f>
        <v>400.09787999999998</v>
      </c>
    </row>
    <row r="20" spans="7:24" x14ac:dyDescent="0.25">
      <c r="I20" t="s">
        <v>18</v>
      </c>
      <c r="J20">
        <v>19500</v>
      </c>
    </row>
    <row r="21" spans="7:24" x14ac:dyDescent="0.25">
      <c r="I21" t="s">
        <v>16</v>
      </c>
      <c r="J21">
        <f>J20*J19</f>
        <v>9360000</v>
      </c>
    </row>
    <row r="22" spans="7:24" x14ac:dyDescent="0.25">
      <c r="G22" s="6"/>
      <c r="H22" s="6"/>
    </row>
    <row r="24" spans="7:24" x14ac:dyDescent="0.25">
      <c r="J24" t="s">
        <v>14</v>
      </c>
      <c r="O24" t="s">
        <v>19</v>
      </c>
      <c r="P24" s="11"/>
      <c r="Q24" s="11"/>
      <c r="R24" s="13"/>
      <c r="T24" s="11"/>
      <c r="U24" s="11"/>
      <c r="V24" s="11"/>
      <c r="W24" s="11"/>
      <c r="X24" s="11"/>
    </row>
    <row r="25" spans="7:24" x14ac:dyDescent="0.25">
      <c r="I25" t="s">
        <v>20</v>
      </c>
      <c r="O25">
        <v>3.14</v>
      </c>
      <c r="P25" s="11">
        <v>4.1900000000000004</v>
      </c>
      <c r="Q25" s="14">
        <f>P25*O25</f>
        <v>13.156600000000001</v>
      </c>
      <c r="R25" s="14"/>
      <c r="T25" s="14"/>
      <c r="U25" s="14"/>
      <c r="V25" s="11"/>
      <c r="W25" s="11"/>
      <c r="X25" s="11"/>
    </row>
    <row r="26" spans="7:24" x14ac:dyDescent="0.25">
      <c r="O26">
        <v>14.08</v>
      </c>
      <c r="P26" s="11">
        <v>8</v>
      </c>
      <c r="Q26" s="14">
        <f t="shared" ref="Q26:Q32" si="23">P26*O26</f>
        <v>112.64</v>
      </c>
      <c r="R26" s="11"/>
      <c r="T26" s="11"/>
      <c r="U26" s="11"/>
      <c r="V26" s="11"/>
      <c r="W26" s="11"/>
      <c r="X26" s="11"/>
    </row>
    <row r="27" spans="7:24" x14ac:dyDescent="0.25">
      <c r="O27">
        <v>8.58</v>
      </c>
      <c r="P27" s="11">
        <v>3.57</v>
      </c>
      <c r="Q27" s="14">
        <f t="shared" si="23"/>
        <v>30.630599999999998</v>
      </c>
      <c r="R27" s="11"/>
      <c r="T27" s="11"/>
      <c r="U27" s="11"/>
      <c r="V27" s="11"/>
      <c r="W27" s="11"/>
      <c r="X27" s="11"/>
    </row>
    <row r="28" spans="7:24" x14ac:dyDescent="0.25">
      <c r="O28">
        <v>8.5399999999999991</v>
      </c>
      <c r="P28" s="11">
        <v>10.69</v>
      </c>
      <c r="Q28" s="14">
        <f t="shared" si="23"/>
        <v>91.292599999999993</v>
      </c>
      <c r="R28" s="12"/>
      <c r="T28" s="12"/>
      <c r="U28" s="12"/>
      <c r="V28" s="11"/>
      <c r="W28" s="11"/>
      <c r="X28" s="11"/>
    </row>
    <row r="29" spans="7:24" x14ac:dyDescent="0.25">
      <c r="O29">
        <v>15.39</v>
      </c>
      <c r="P29" s="11">
        <v>8.99</v>
      </c>
      <c r="Q29" s="14">
        <f t="shared" si="23"/>
        <v>138.3561</v>
      </c>
      <c r="R29" s="11"/>
      <c r="T29" s="11"/>
      <c r="U29" s="11"/>
      <c r="V29" s="11"/>
      <c r="W29" s="11"/>
      <c r="X29" s="11"/>
    </row>
    <row r="30" spans="7:24" x14ac:dyDescent="0.25">
      <c r="O30">
        <v>2.93</v>
      </c>
      <c r="P30" s="11">
        <v>3.6</v>
      </c>
      <c r="Q30" s="14">
        <f t="shared" si="23"/>
        <v>10.548</v>
      </c>
      <c r="R30" s="11"/>
      <c r="T30" s="11"/>
      <c r="U30" s="11"/>
      <c r="V30" s="11"/>
      <c r="W30" s="11"/>
      <c r="X30" s="11"/>
    </row>
    <row r="31" spans="7:24" x14ac:dyDescent="0.25">
      <c r="O31">
        <v>3.83</v>
      </c>
      <c r="P31" s="11">
        <v>5.46</v>
      </c>
      <c r="Q31" s="14">
        <f t="shared" si="23"/>
        <v>20.911799999999999</v>
      </c>
      <c r="R31" s="11"/>
      <c r="T31" s="11"/>
      <c r="U31" s="11"/>
      <c r="V31" s="11"/>
      <c r="W31" s="11"/>
      <c r="X31" s="11"/>
    </row>
    <row r="32" spans="7:24" x14ac:dyDescent="0.25">
      <c r="O32">
        <v>2.77</v>
      </c>
      <c r="P32" s="11">
        <v>3.51</v>
      </c>
      <c r="Q32" s="14">
        <f t="shared" si="23"/>
        <v>9.7226999999999997</v>
      </c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>
        <f>SUM(Q25:Q32)</f>
        <v>427.25839999999999</v>
      </c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topLeftCell="A10" workbookViewId="0">
      <selection activeCell="B3" sqref="B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topLeftCell="A10"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topLeftCell="A4"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topLeftCell="A4"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0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B67B3B-21C7-4A8C-BDBA-85AF152BA4A6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C2" sqref="C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Sheet3</vt:lpstr>
      <vt:lpstr>Sheet4</vt:lpstr>
      <vt:lpstr>Sheet5</vt:lpstr>
      <vt:lpstr>Sheet6</vt:lpstr>
      <vt:lpstr>Sheet2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2024-12-30T06:40:11Z</dcterms:modified>
</cp:coreProperties>
</file>