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Anil Dubey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8" r:id="rId4"/>
    <sheet name="20-20" sheetId="4" r:id="rId5"/>
    <sheet name="Sheet1" sheetId="13" r:id="rId6"/>
    <sheet name="Sheet2" sheetId="30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3" l="1"/>
  <c r="C20" i="23"/>
  <c r="D32" i="23"/>
  <c r="E30" i="23"/>
  <c r="D30" i="23" l="1"/>
  <c r="D29" i="23"/>
  <c r="C18" i="25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I2" i="24" l="1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5" i="23" l="1"/>
  <c r="J19" i="4" l="1"/>
  <c r="I19" i="4"/>
  <c r="E19" i="4"/>
  <c r="A19" i="4"/>
  <c r="P18" i="4"/>
  <c r="Q18" i="4" s="1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<sst xmlns="http://schemas.openxmlformats.org/spreadsheetml/2006/main" count="128" uniqueCount="99">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</sst>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0</xdr:row>
      <xdr:rowOff>142875</xdr:rowOff>
    </xdr:from>
    <xdr:to>
      <xdr:col>15</xdr:col>
      <xdr:colOff>419100</xdr:colOff>
      <xdr:row>18</xdr:row>
      <xdr:rowOff>114300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142875"/>
          <a:ext cx="5734050" cy="34004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171450</xdr:rowOff>
    </xdr:from>
    <xdr:to>
      <xdr:col>9</xdr:col>
      <xdr:colOff>428625</xdr:colOff>
      <xdr:row>19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71450"/>
          <a:ext cx="5734050" cy="35718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3" zoomScaleNormal="100"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32695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30660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30660</v>
      </c>
      <c r="D5" s="57" t="s">
        <v>61</v>
      </c>
      <c r="E5" s="58">
        <f>ROUND(C5/10.764,0)</f>
        <v>2848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9700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20960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0.19</v>
      </c>
      <c r="D8" s="102">
        <f>1-C8</f>
        <v>0.81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16978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26678</v>
      </c>
      <c r="D10" s="57" t="s">
        <v>61</v>
      </c>
      <c r="E10" s="58">
        <f>ROUND(C10/10.764,0)</f>
        <v>2478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2005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19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41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1019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2525082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2038000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7" zoomScaleNormal="100" workbookViewId="0">
      <selection activeCell="E23" sqref="E23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4000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2000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19</v>
      </c>
      <c r="D7" s="25"/>
      <c r="F7" s="78"/>
      <c r="G7" s="78"/>
    </row>
    <row r="8" spans="1:8">
      <c r="A8" s="15" t="s">
        <v>18</v>
      </c>
      <c r="B8" s="24"/>
      <c r="C8" s="25">
        <f>C9-C7</f>
        <v>41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28.5</v>
      </c>
      <c r="D10" s="25"/>
      <c r="F10" s="78"/>
      <c r="G10" s="78"/>
    </row>
    <row r="11" spans="1:8">
      <c r="A11" s="15"/>
      <c r="B11" s="26"/>
      <c r="C11" s="27">
        <f>C10%</f>
        <v>0.28499999999999998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570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1430</v>
      </c>
      <c r="D13" s="23"/>
      <c r="F13" s="78"/>
      <c r="G13" s="78"/>
    </row>
    <row r="14" spans="1:8">
      <c r="A14" s="15" t="s">
        <v>15</v>
      </c>
      <c r="B14" s="19"/>
      <c r="C14" s="20">
        <f>C5</f>
        <v>2000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3430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98</v>
      </c>
      <c r="B18" s="7"/>
      <c r="C18" s="76">
        <v>1019</v>
      </c>
      <c r="D18" s="76"/>
      <c r="E18" s="77"/>
      <c r="F18" s="78"/>
      <c r="G18" s="78"/>
    </row>
    <row r="19" spans="1:8">
      <c r="A19" s="15"/>
      <c r="B19" s="6"/>
      <c r="C19" s="30">
        <f>C18*C16</f>
        <v>3495170</v>
      </c>
      <c r="D19" s="78" t="s">
        <v>68</v>
      </c>
      <c r="E19" s="30"/>
      <c r="F19" s="78"/>
      <c r="G19" s="118"/>
    </row>
    <row r="20" spans="1:8">
      <c r="A20" s="15"/>
      <c r="B20" s="61"/>
      <c r="C20" s="31">
        <f>C19*85%</f>
        <v>2970894.5</v>
      </c>
      <c r="D20" s="78" t="s">
        <v>24</v>
      </c>
      <c r="E20" s="31"/>
      <c r="F20" s="78"/>
      <c r="G20" s="118"/>
    </row>
    <row r="21" spans="1:8">
      <c r="A21" s="15"/>
      <c r="C21" s="31">
        <f>C19*70%</f>
        <v>2446619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2038000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7281.604166666667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/>
      <c r="D28"/>
    </row>
    <row r="29" spans="1:8">
      <c r="C29">
        <v>86.7</v>
      </c>
      <c r="D29" s="119">
        <f>C29*10.764</f>
        <v>933.23879999999997</v>
      </c>
    </row>
    <row r="30" spans="1:8">
      <c r="C30">
        <v>19.88</v>
      </c>
      <c r="D30" s="119">
        <f>C30*10.764</f>
        <v>213.98831999999999</v>
      </c>
      <c r="E30" s="119">
        <f>D30*0.4</f>
        <v>85.595327999999995</v>
      </c>
    </row>
    <row r="31" spans="1:8">
      <c r="C31"/>
      <c r="D31"/>
    </row>
    <row r="32" spans="1:8">
      <c r="C32"/>
      <c r="D32" s="123">
        <f>D29+E30</f>
        <v>1018.834128</v>
      </c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H1" zoomScaleNormal="100" workbookViewId="0">
      <selection activeCell="Q13" sqref="Q1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/>
      <c r="P10" s="75"/>
      <c r="Q10" s="75"/>
      <c r="R10" s="2"/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R11" s="2"/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R12" s="2"/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R15" s="2"/>
      <c r="S15" s="2"/>
    </row>
    <row r="16" spans="1:35">
      <c r="A16" s="4">
        <f t="shared" ref="A16:A19" si="10">N16</f>
        <v>0</v>
      </c>
      <c r="B16" s="4">
        <f t="shared" ref="B16:B19" si="11">Q16</f>
        <v>0</v>
      </c>
      <c r="C16" s="4">
        <f t="shared" ref="C16:C19" si="12">B16*1.2</f>
        <v>0</v>
      </c>
      <c r="D16" s="4">
        <f t="shared" ref="D16:D19" si="13">C16*1.2</f>
        <v>0</v>
      </c>
      <c r="E16" s="5">
        <f t="shared" ref="E16:E19" si="14">R16</f>
        <v>0</v>
      </c>
      <c r="F16" s="4" t="e">
        <f t="shared" ref="F16:F19" si="15">ROUND((E16/B16),0)</f>
        <v>#DIV/0!</v>
      </c>
      <c r="G16" s="4" t="e">
        <f t="shared" ref="G16:G19" si="16">ROUND((E16/C16),0)</f>
        <v>#DIV/0!</v>
      </c>
      <c r="H16" s="4" t="e">
        <f t="shared" ref="H16:H19" si="17">ROUND((E16/D16),0)</f>
        <v>#DIV/0!</v>
      </c>
      <c r="I16" s="4">
        <f t="shared" ref="I16:J19" si="18">T16</f>
        <v>0</v>
      </c>
      <c r="J16" s="4">
        <f t="shared" si="18"/>
        <v>0</v>
      </c>
      <c r="R16" s="2"/>
      <c r="S16" s="2"/>
    </row>
    <row r="17" spans="1:19">
      <c r="A17" s="4">
        <f t="shared" si="10"/>
        <v>0</v>
      </c>
      <c r="B17" s="4">
        <f t="shared" si="11"/>
        <v>0</v>
      </c>
      <c r="C17" s="4">
        <f t="shared" si="12"/>
        <v>0</v>
      </c>
      <c r="D17" s="4">
        <f t="shared" si="13"/>
        <v>0</v>
      </c>
      <c r="E17" s="5">
        <f t="shared" si="14"/>
        <v>0</v>
      </c>
      <c r="F17" s="4" t="e">
        <f t="shared" si="15"/>
        <v>#DIV/0!</v>
      </c>
      <c r="G17" s="4" t="e">
        <f t="shared" si="16"/>
        <v>#DIV/0!</v>
      </c>
      <c r="H17" s="4" t="e">
        <f t="shared" si="17"/>
        <v>#DIV/0!</v>
      </c>
      <c r="I17" s="4">
        <f t="shared" si="18"/>
        <v>0</v>
      </c>
      <c r="J17" s="4">
        <f t="shared" si="18"/>
        <v>0</v>
      </c>
      <c r="R17" s="2"/>
      <c r="S17" s="2"/>
    </row>
    <row r="18" spans="1:19">
      <c r="A18" s="4">
        <f t="shared" si="10"/>
        <v>0</v>
      </c>
      <c r="B18" s="4">
        <f t="shared" si="11"/>
        <v>562.5</v>
      </c>
      <c r="C18" s="4">
        <f t="shared" si="12"/>
        <v>675</v>
      </c>
      <c r="D18" s="4">
        <f t="shared" si="13"/>
        <v>810</v>
      </c>
      <c r="E18" s="5">
        <f t="shared" si="14"/>
        <v>3500000</v>
      </c>
      <c r="F18" s="4">
        <f t="shared" si="15"/>
        <v>6222</v>
      </c>
      <c r="G18" s="4">
        <f t="shared" si="16"/>
        <v>5185</v>
      </c>
      <c r="H18" s="4">
        <f t="shared" si="17"/>
        <v>4321</v>
      </c>
      <c r="I18" s="4">
        <f t="shared" si="18"/>
        <v>0</v>
      </c>
      <c r="J18" s="4">
        <f t="shared" si="18"/>
        <v>0</v>
      </c>
      <c r="O18">
        <v>810</v>
      </c>
      <c r="P18">
        <f>O18/1.2</f>
        <v>675</v>
      </c>
      <c r="Q18">
        <f t="shared" ref="Q18" si="19">P18/1.2</f>
        <v>562.5</v>
      </c>
      <c r="R18" s="2">
        <v>3500000</v>
      </c>
      <c r="S18" s="2"/>
    </row>
    <row r="19" spans="1:19">
      <c r="A19" s="4">
        <f t="shared" si="10"/>
        <v>0</v>
      </c>
      <c r="B19" s="4">
        <f t="shared" si="11"/>
        <v>1111.1111111111113</v>
      </c>
      <c r="C19" s="4">
        <f t="shared" si="12"/>
        <v>1333.3333333333335</v>
      </c>
      <c r="D19" s="4">
        <f t="shared" si="13"/>
        <v>1600.0000000000002</v>
      </c>
      <c r="E19" s="5">
        <f t="shared" si="14"/>
        <v>5900000</v>
      </c>
      <c r="F19" s="4">
        <f t="shared" si="15"/>
        <v>5310</v>
      </c>
      <c r="G19" s="4">
        <f t="shared" si="16"/>
        <v>4425</v>
      </c>
      <c r="H19" s="4">
        <f t="shared" si="17"/>
        <v>3688</v>
      </c>
      <c r="I19" s="4">
        <f t="shared" si="18"/>
        <v>0</v>
      </c>
      <c r="J19" s="4">
        <f t="shared" si="18"/>
        <v>0</v>
      </c>
      <c r="O19" s="75">
        <v>1600</v>
      </c>
      <c r="P19" s="75">
        <f>O19/1.2</f>
        <v>1333.3333333333335</v>
      </c>
      <c r="Q19" s="75">
        <f t="shared" ref="Q19" si="20">P19/1.2</f>
        <v>1111.1111111111113</v>
      </c>
      <c r="R19" s="2">
        <v>5900000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Q31" s="70"/>
    </row>
    <row r="32" spans="1:19" s="10" customFormat="1">
      <c r="C32"/>
      <c r="D32"/>
      <c r="F32" s="52" t="s">
        <v>66</v>
      </c>
      <c r="G32" s="52"/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G1" zoomScaleNormal="100" workbookViewId="0">
      <selection activeCell="K4" sqref="K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8" sqref="L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Sheet5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2024-12-26T09:53:51Z</dcterms:modified>
</cp:coreProperties>
</file>