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PMC Vashi\Prajakta Rajendra Solkar\"/>
    </mc:Choice>
  </mc:AlternateContent>
  <xr:revisionPtr revIDLastSave="0" documentId="13_ncr:1_{876A3BF7-46A2-4402-8CEC-82D89E3811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9" i="4" l="1"/>
  <c r="Q11" i="4" l="1"/>
  <c r="Q10" i="4"/>
  <c r="Q9" i="4"/>
  <c r="N21" i="4"/>
  <c r="O19" i="4" l="1"/>
  <c r="N29" i="4"/>
  <c r="P8" i="4" l="1"/>
  <c r="P7" i="4"/>
  <c r="P6" i="4"/>
  <c r="P5" i="4"/>
  <c r="P4" i="4"/>
  <c r="P3" i="4"/>
  <c r="P2" i="4"/>
  <c r="Q12" i="4" l="1"/>
  <c r="P12" i="4"/>
  <c r="P11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<sst xmlns="http://schemas.openxmlformats.org/spreadsheetml/2006/main" count="28" uniqueCount="25">
  <si>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</si>
  <si>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</si>
  <si>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</si>
  <si>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</si>
  <si>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</si>
  <si>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</si>
  <si>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</si>
  <si>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</si>
  <si>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</si>
  <si>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</si>
  <si>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</si>
  <si>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</si>
  <si>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</si>
  <si>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1212, 12th Floor, Wing - A, Ashar Arize , Tower A, Old Mumbai Pune Road, Village - Kalwa, Thane,</t>
  </si>
  <si>
    <t>agreement  - 30.12.2022</t>
  </si>
  <si>
    <t>av</t>
  </si>
  <si>
    <t>sd</t>
  </si>
  <si>
    <t>rd</t>
  </si>
  <si>
    <t>ca</t>
  </si>
  <si>
    <t>1 car parking</t>
  </si>
  <si>
    <t>rate</t>
  </si>
  <si>
    <t>01.01.24</t>
  </si>
  <si>
    <t>03.01.24</t>
  </si>
  <si>
    <t>09.01.24</t>
  </si>
  <si>
    <t>ls - 90 to 95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</si>
</sst>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85254-0CE0-47C4-BB2F-B51D421E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18F5A-13D3-41EE-BB10-0EB4B6BD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50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5A689-8CE5-468B-89E6-7E4D29387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88610-BE6F-4B44-8721-9F319931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DF90C-695B-4AD2-ACCF-FF406AE0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D1510-257A-436C-88C0-5FB135B63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F7AD8-63A7-4F21-9B4A-2ECA1A1EC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344139</xdr:colOff>
      <xdr:row>48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DF1C2-5BA1-466E-8DC1-A31C3F99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78539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B1D56-6AE9-4EF5-A4E0-8CA78EE0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91381-DB26-4EC2-8A3F-8D035A44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0" sqref="R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3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635</v>
      </c>
      <c r="C2" s="4">
        <f>B2*1.2</f>
        <v>762</v>
      </c>
      <c r="D2" s="4">
        <f t="shared" ref="D2:D13" si="2">C2*1.2</f>
        <v>914.4</v>
      </c>
      <c r="E2" s="5">
        <f t="shared" ref="E2:E13" si="3">R2</f>
        <v>14500000</v>
      </c>
      <c r="F2" s="10">
        <f t="shared" ref="F2:F13" si="4">ROUND((E2/B2),0)</f>
        <v>22835</v>
      </c>
      <c r="G2" s="10">
        <f t="shared" ref="G2:G13" si="5">ROUND((E2/C2),0)</f>
        <v>19029</v>
      </c>
      <c r="H2" s="10">
        <f t="shared" ref="H2:H13" si="6">ROUND((E2/D2),0)</f>
        <v>15857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635</v>
      </c>
      <c r="R2" s="2">
        <v>14500000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457</v>
      </c>
      <c r="C3" s="4">
        <f t="shared" ref="C3:C15" si="9">B3*1.2</f>
        <v>548.4</v>
      </c>
      <c r="D3" s="4">
        <f t="shared" si="2"/>
        <v>658.07999999999993</v>
      </c>
      <c r="E3" s="5">
        <f t="shared" si="3"/>
        <v>8900000</v>
      </c>
      <c r="F3" s="15">
        <f t="shared" si="4"/>
        <v>19475</v>
      </c>
      <c r="G3" s="10">
        <f t="shared" si="5"/>
        <v>16229</v>
      </c>
      <c r="H3" s="10">
        <f t="shared" si="6"/>
        <v>13524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457</v>
      </c>
      <c r="R3" s="2">
        <v>8900000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8900000</v>
      </c>
      <c r="F4" s="10">
        <f t="shared" si="4"/>
        <v>19778</v>
      </c>
      <c r="G4" s="10">
        <f t="shared" si="5"/>
        <v>16481</v>
      </c>
      <c r="H4" s="10">
        <f t="shared" si="6"/>
        <v>13735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8900000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640</v>
      </c>
      <c r="C5" s="4">
        <f t="shared" si="9"/>
        <v>768</v>
      </c>
      <c r="D5" s="4">
        <f t="shared" si="2"/>
        <v>921.59999999999991</v>
      </c>
      <c r="E5" s="5">
        <f t="shared" si="3"/>
        <v>14000000</v>
      </c>
      <c r="F5" s="10">
        <f t="shared" si="4"/>
        <v>21875</v>
      </c>
      <c r="G5" s="10">
        <f t="shared" si="5"/>
        <v>18229</v>
      </c>
      <c r="H5" s="10">
        <f t="shared" si="6"/>
        <v>15191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640</v>
      </c>
      <c r="R5" s="2">
        <v>14000000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477</v>
      </c>
      <c r="C6" s="4">
        <f t="shared" si="9"/>
        <v>572.4</v>
      </c>
      <c r="D6" s="4">
        <f t="shared" si="2"/>
        <v>686.88</v>
      </c>
      <c r="E6" s="5">
        <f t="shared" si="3"/>
        <v>8500000</v>
      </c>
      <c r="F6" s="15">
        <f t="shared" si="4"/>
        <v>17820</v>
      </c>
      <c r="G6" s="10">
        <f t="shared" si="5"/>
        <v>14850</v>
      </c>
      <c r="H6" s="10">
        <f t="shared" si="6"/>
        <v>12375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477</v>
      </c>
      <c r="R6" s="2">
        <v>8500000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663</v>
      </c>
      <c r="C7" s="4">
        <f t="shared" si="9"/>
        <v>795.6</v>
      </c>
      <c r="D7" s="4">
        <f t="shared" si="2"/>
        <v>954.72</v>
      </c>
      <c r="E7" s="5">
        <f t="shared" si="3"/>
        <v>13500000</v>
      </c>
      <c r="F7" s="10">
        <f t="shared" si="4"/>
        <v>20362</v>
      </c>
      <c r="G7" s="10">
        <f t="shared" si="5"/>
        <v>16968</v>
      </c>
      <c r="H7" s="10">
        <f t="shared" si="6"/>
        <v>14140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663</v>
      </c>
      <c r="R7" s="2">
        <v>13500000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477</v>
      </c>
      <c r="C8" s="4">
        <f t="shared" si="9"/>
        <v>572.4</v>
      </c>
      <c r="D8" s="4">
        <f t="shared" si="2"/>
        <v>686.88</v>
      </c>
      <c r="E8" s="5">
        <f t="shared" si="3"/>
        <v>9100000</v>
      </c>
      <c r="F8" s="10">
        <f t="shared" si="4"/>
        <v>19078</v>
      </c>
      <c r="G8" s="10">
        <f t="shared" si="5"/>
        <v>15898</v>
      </c>
      <c r="H8" s="10">
        <f t="shared" si="6"/>
        <v>13248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477</v>
      </c>
      <c r="R8" s="2">
        <v>9100000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457.46999999999997</v>
      </c>
      <c r="C9" s="4">
        <f t="shared" si="9"/>
        <v>548.96399999999994</v>
      </c>
      <c r="D9" s="4">
        <f t="shared" si="2"/>
        <v>658.75679999999988</v>
      </c>
      <c r="E9" s="5">
        <f t="shared" si="3"/>
        <v>7488000</v>
      </c>
      <c r="F9" s="10">
        <f t="shared" si="4"/>
        <v>16368</v>
      </c>
      <c r="G9" s="10">
        <f t="shared" si="5"/>
        <v>13640</v>
      </c>
      <c r="H9" s="10">
        <f t="shared" si="6"/>
        <v>11367</v>
      </c>
      <c r="I9" s="4" t="e">
        <f>#REF!</f>
        <v>#REF!</v>
      </c>
      <c r="J9" s="4">
        <f t="shared" si="7"/>
        <v>7</v>
      </c>
      <c r="O9">
        <v>0</v>
      </c>
      <c r="P9">
        <f t="shared" ref="P9:P12" si="10">O9/1.2</f>
        <v>0</v>
      </c>
      <c r="Q9">
        <f>42.5*10.764</f>
        <v>457.46999999999997</v>
      </c>
      <c r="R9" s="2">
        <v>7488000</v>
      </c>
      <c r="S9" s="8">
        <v>7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457.46999999999997</v>
      </c>
      <c r="C10" s="4">
        <f t="shared" si="9"/>
        <v>548.96399999999994</v>
      </c>
      <c r="D10" s="4">
        <f t="shared" si="2"/>
        <v>658.75679999999988</v>
      </c>
      <c r="E10" s="5">
        <f t="shared" si="3"/>
        <v>7484770</v>
      </c>
      <c r="F10" s="15">
        <f t="shared" si="4"/>
        <v>16361</v>
      </c>
      <c r="G10" s="10">
        <f t="shared" si="5"/>
        <v>13634</v>
      </c>
      <c r="H10" s="10">
        <f t="shared" si="6"/>
        <v>11362</v>
      </c>
      <c r="I10" s="4" t="e">
        <f>#REF!</f>
        <v>#REF!</v>
      </c>
      <c r="J10" s="4">
        <f t="shared" si="7"/>
        <v>15</v>
      </c>
      <c r="O10">
        <v>0</v>
      </c>
      <c r="P10">
        <f t="shared" si="10"/>
        <v>0</v>
      </c>
      <c r="Q10">
        <f>42.5*10.764</f>
        <v>457.46999999999997</v>
      </c>
      <c r="R10" s="2">
        <v>7484770</v>
      </c>
      <c r="S10" s="8">
        <v>15</v>
      </c>
      <c r="T10" s="8" t="s">
        <v>22</v>
      </c>
    </row>
    <row r="11" spans="1:20" x14ac:dyDescent="0.25">
      <c r="A11" s="4">
        <f t="shared" si="0"/>
        <v>0</v>
      </c>
      <c r="B11" s="4">
        <f t="shared" si="1"/>
        <v>644.54831999999999</v>
      </c>
      <c r="C11" s="4">
        <f t="shared" si="9"/>
        <v>773.45798400000001</v>
      </c>
      <c r="D11" s="4">
        <f t="shared" si="2"/>
        <v>928.14958079999997</v>
      </c>
      <c r="E11" s="5">
        <f t="shared" si="3"/>
        <v>10916500</v>
      </c>
      <c r="F11" s="15">
        <f t="shared" si="4"/>
        <v>16937</v>
      </c>
      <c r="G11" s="10">
        <f t="shared" si="5"/>
        <v>14114</v>
      </c>
      <c r="H11" s="10">
        <f t="shared" si="6"/>
        <v>11762</v>
      </c>
      <c r="I11" s="4" t="e">
        <f>#REF!</f>
        <v>#REF!</v>
      </c>
      <c r="J11" s="4">
        <f t="shared" si="7"/>
        <v>19</v>
      </c>
      <c r="O11">
        <v>0</v>
      </c>
      <c r="P11">
        <f t="shared" si="10"/>
        <v>0</v>
      </c>
      <c r="Q11">
        <f>59.88*10.764</f>
        <v>644.54831999999999</v>
      </c>
      <c r="R11" s="2">
        <v>10916500</v>
      </c>
      <c r="S11" s="8">
        <v>19</v>
      </c>
      <c r="T11" s="8" t="s">
        <v>23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ref="Q12" si="11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9" spans="7:24" x14ac:dyDescent="0.25">
      <c r="J19" t="s">
        <v>18</v>
      </c>
      <c r="N19">
        <v>547</v>
      </c>
      <c r="O19">
        <f>50.85*10.764</f>
        <v>547.34939999999995</v>
      </c>
      <c r="P19" t="s">
        <v>19</v>
      </c>
      <c r="R19">
        <f>N19*1.1</f>
        <v>601.70000000000005</v>
      </c>
    </row>
    <row r="20" spans="7:24" x14ac:dyDescent="0.25">
      <c r="J20" t="s">
        <v>20</v>
      </c>
      <c r="N20">
        <v>17000</v>
      </c>
    </row>
    <row r="21" spans="7:24" x14ac:dyDescent="0.25">
      <c r="N21">
        <f>N20*N19</f>
        <v>9299000</v>
      </c>
    </row>
    <row r="22" spans="7:24" x14ac:dyDescent="0.25">
      <c r="G22" s="6"/>
      <c r="H22" s="6"/>
    </row>
    <row r="23" spans="7:24" x14ac:dyDescent="0.25">
      <c r="J23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15</v>
      </c>
      <c r="N26" s="16">
        <v>6929300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16</v>
      </c>
      <c r="N27" s="16">
        <v>485100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 t="s">
        <v>17</v>
      </c>
      <c r="N28" s="16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N29" s="16">
        <f>SUM(N26:N28)</f>
        <v>7444400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4" sqref="B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2025-01-02T09:34:24Z</dcterms:modified>
</cp:coreProperties>
</file>