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P6"/>
  <c r="J6"/>
  <c r="I6"/>
  <c r="E6"/>
  <c r="B6"/>
  <c r="C6" s="1"/>
  <c r="D6" s="1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P3"/>
  <c r="J3"/>
  <c r="I3"/>
  <c r="E3"/>
  <c r="G3" s="1"/>
  <c r="B3"/>
  <c r="C3" s="1"/>
  <c r="D3" s="1"/>
  <c r="A3"/>
  <c r="Q2"/>
  <c r="P2"/>
  <c r="J2"/>
  <c r="I2"/>
  <c r="E2"/>
  <c r="B2"/>
  <c r="C2" s="1"/>
  <c r="D2" s="1"/>
  <c r="A2"/>
  <c r="Q15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Q7"/>
  <c r="B7" s="1"/>
  <c r="C7" s="1"/>
  <c r="P7"/>
  <c r="J7"/>
  <c r="I7"/>
  <c r="E7"/>
  <c r="F7" s="1"/>
  <c r="A7"/>
  <c r="G2" l="1"/>
  <c r="G6"/>
  <c r="F4"/>
  <c r="F6"/>
  <c r="H2"/>
  <c r="F2"/>
  <c r="F3"/>
  <c r="F5"/>
  <c r="H3"/>
  <c r="H4"/>
  <c r="H5"/>
  <c r="H6"/>
  <c r="D8"/>
  <c r="H8" s="1"/>
  <c r="G8"/>
  <c r="F10"/>
  <c r="C10"/>
  <c r="F12"/>
  <c r="C12"/>
  <c r="C14"/>
  <c r="F14"/>
  <c r="G7"/>
  <c r="D7"/>
  <c r="H7" s="1"/>
  <c r="G9"/>
  <c r="D9"/>
  <c r="H9" s="1"/>
  <c r="C11"/>
  <c r="F11"/>
  <c r="F13"/>
  <c r="C13"/>
  <c r="F15"/>
  <c r="C15"/>
  <c r="G15" l="1"/>
  <c r="D15"/>
  <c r="H15" s="1"/>
  <c r="D12"/>
  <c r="H12" s="1"/>
  <c r="G12"/>
  <c r="G14"/>
  <c r="D14"/>
  <c r="H14" s="1"/>
  <c r="G13"/>
  <c r="D13"/>
  <c r="H13" s="1"/>
  <c r="D10"/>
  <c r="H10" s="1"/>
  <c r="G10"/>
  <c r="G11"/>
  <c r="D11"/>
  <c r="H11" s="1"/>
  <c r="D28" i="23" l="1"/>
  <c r="R24" i="4" l="1"/>
  <c r="C18" i="25" l="1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l="1"/>
  <c r="C19" s="1"/>
  <c r="C20" l="1"/>
  <c r="C21"/>
  <c r="C25"/>
  <c r="J19" i="4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<sst xmlns="http://schemas.openxmlformats.org/spreadsheetml/2006/main" count="130" uniqueCount="98">
  <si>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</si>
  <si>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</si>
  <si>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</si>
  <si>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</si>
  <si>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</si>
  <si>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</si>
  <si>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</si>
  <si>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</si>
  <si>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</si>
  <si>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</si>
  <si>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</si>
  <si>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</si>
  <si>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</si>
  <si>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</si>
  <si>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</si>
  <si>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</si>
  <si>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</si>
  <si>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</si>
  <si>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</si>
  <si>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</si>
  <si>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</si>
  <si>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</si>
  <si>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</si>
  <si>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</si>
  <si>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</si>
  <si>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</si>
  <si>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</si>
  <si>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</si>
  <si>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</si>
  <si>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</si>
  <si>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</si>
  <si>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</si>
  <si>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</si>
  <si>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</si>
  <si>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</si>
  <si>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</si>
  <si>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</si>
  <si>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</si>
  <si>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</si>
  <si>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</si>
  <si>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</si>
  <si>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</si>
  <si>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</si>
  <si>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</si>
  <si>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</si>
  <si>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</si>
  <si>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</si>
  <si>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</si>
  <si>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</si>
  <si>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</si>
  <si>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</si>
  <si>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</si>
  <si>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</si>
  <si>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</si>
  <si>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</si>
  <si>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</si>
  <si>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</si>
  <si>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</si>
  <si>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</si>
  <si>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</si>
  <si>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</si>
  <si>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</si>
  <si>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</si>
  <si>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</si>
  <si>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</si>
  <si>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</si>
  <si>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</si>
  <si>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</si>
  <si>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</si>
  <si>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</si>
  <si>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</si>
  <si>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</si>
  <si>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</si>
  <si>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</si>
  <si>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</si>
  <si>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</si>
  <si>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</si>
  <si>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</si>
  <si>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</si>
  <si>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</si>
  <si>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</si>
  <si>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</si>
  <si>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</si>
  <si>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</si>
  <si>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</si>
  <si>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</si>
  <si>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</si>
  <si>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</si>
  <si>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</si>
  <si>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</si>
  <si>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</si>
  <si>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</si>
  <si>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</si>
  <si>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</si>
  <si>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</si>
  <si>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</si>
  <si>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</si>
  <si>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+ First Floor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</si>
</sst>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272143</xdr:colOff>
      <xdr:row>1</xdr:row>
      <xdr:rowOff>136071</xdr:rowOff>
    </xdr:from>
    <xdr:to>
      <xdr:col>17</xdr:col>
      <xdr:colOff>117021</xdr:colOff>
      <xdr:row>31</xdr:row>
      <xdr:rowOff>178253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4464" y="326571"/>
          <a:ext cx="9642021" cy="57571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15</xdr:col>
      <xdr:colOff>457200</xdr:colOff>
      <xdr:row>33</xdr:row>
      <xdr:rowOff>47625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7200"/>
          <a:ext cx="9601200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272143</xdr:colOff>
      <xdr:row>1</xdr:row>
      <xdr:rowOff>0</xdr:rowOff>
    </xdr:from>
    <xdr:to>
      <xdr:col>17</xdr:col>
      <xdr:colOff>107496</xdr:colOff>
      <xdr:row>31</xdr:row>
      <xdr:rowOff>152400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4464" y="190500"/>
          <a:ext cx="9632496" cy="5867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3" sqref="C13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37335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35300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35300</v>
      </c>
      <c r="D5" s="57" t="s">
        <v>61</v>
      </c>
      <c r="E5" s="58">
        <f>ROUND(C5/10.764,0)</f>
        <v>3279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12500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22800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0.13</v>
      </c>
      <c r="D8" s="100">
        <f>1-C8</f>
        <v>0.87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19836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32336</v>
      </c>
      <c r="D10" s="57" t="s">
        <v>61</v>
      </c>
      <c r="E10" s="58">
        <f>ROUND(C10/10.764,0)</f>
        <v>3004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801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/>
      <c r="D17" s="73">
        <f>C16*E10</f>
        <v>2406204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1602000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5400</v>
      </c>
      <c r="D3" s="21" t="s">
        <v>94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13</v>
      </c>
      <c r="D7" s="25"/>
      <c r="F7" s="76"/>
      <c r="G7" s="76"/>
    </row>
    <row r="8" spans="1:8">
      <c r="A8" s="15" t="s">
        <v>18</v>
      </c>
      <c r="B8" s="24"/>
      <c r="C8" s="25">
        <f>C9-C7</f>
        <v>47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19.5</v>
      </c>
      <c r="D10" s="25"/>
      <c r="F10" s="116"/>
      <c r="G10" s="76"/>
    </row>
    <row r="11" spans="1:8">
      <c r="A11" s="15"/>
      <c r="B11" s="26"/>
      <c r="C11" s="27">
        <f>C10%</f>
        <v>0.19500000000000001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390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1610</v>
      </c>
      <c r="D13" s="23"/>
      <c r="F13" s="76"/>
      <c r="G13" s="76"/>
    </row>
    <row r="14" spans="1:8">
      <c r="A14" s="15" t="s">
        <v>15</v>
      </c>
      <c r="B14" s="19"/>
      <c r="C14" s="20">
        <f>C5</f>
        <v>3400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5010</v>
      </c>
      <c r="D16" s="21"/>
      <c r="E16" s="61"/>
      <c r="F16" s="61"/>
      <c r="G16" s="61"/>
      <c r="H16" s="61"/>
    </row>
    <row r="17" spans="1:8">
      <c r="B17" s="24"/>
      <c r="C17" s="25"/>
      <c r="D17" s="25"/>
      <c r="F17" s="73"/>
      <c r="G17" s="73"/>
      <c r="H17" s="73"/>
    </row>
    <row r="18" spans="1:8" ht="16.5">
      <c r="A18" s="28" t="s">
        <v>94</v>
      </c>
      <c r="B18" s="7"/>
      <c r="C18" s="74">
        <v>668</v>
      </c>
      <c r="D18" s="74"/>
      <c r="E18" s="75"/>
      <c r="F18" s="75"/>
      <c r="G18" s="75"/>
      <c r="H18" s="75"/>
    </row>
    <row r="19" spans="1:8">
      <c r="A19" s="15"/>
      <c r="B19" s="6"/>
      <c r="C19" s="30">
        <f>C18*C16</f>
        <v>3346680</v>
      </c>
      <c r="D19" s="76" t="s">
        <v>68</v>
      </c>
      <c r="E19" s="61"/>
      <c r="F19" s="61"/>
      <c r="G19" s="61"/>
      <c r="H19" s="61"/>
    </row>
    <row r="20" spans="1:8">
      <c r="A20" s="15"/>
      <c r="B20" s="61"/>
      <c r="C20" s="31">
        <f>C19*85%</f>
        <v>2844678</v>
      </c>
      <c r="D20" s="76" t="s">
        <v>24</v>
      </c>
      <c r="E20" s="73"/>
      <c r="F20" s="73"/>
      <c r="G20" s="73"/>
      <c r="H20" s="73"/>
    </row>
    <row r="21" spans="1:8" ht="16.5">
      <c r="A21" s="15"/>
      <c r="C21" s="31">
        <f>C19*70%</f>
        <v>2342676</v>
      </c>
      <c r="D21" s="76" t="s">
        <v>25</v>
      </c>
      <c r="E21" s="75"/>
      <c r="F21" s="75"/>
      <c r="G21" s="75"/>
      <c r="H21" s="75"/>
    </row>
    <row r="22" spans="1:8">
      <c r="A22" s="15"/>
      <c r="E22" s="61"/>
      <c r="F22" s="61"/>
      <c r="G22" s="61"/>
      <c r="H22" s="61"/>
    </row>
    <row r="23" spans="1:8">
      <c r="A23" s="32" t="s">
        <v>26</v>
      </c>
      <c r="B23" s="33"/>
      <c r="C23" s="34">
        <f>C4*C18</f>
        <v>1336000</v>
      </c>
      <c r="D23" s="34">
        <f>D4*D18</f>
        <v>0</v>
      </c>
      <c r="E23" s="73"/>
      <c r="F23" s="73"/>
      <c r="G23" s="73"/>
      <c r="H23" s="73"/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6972.25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763</v>
      </c>
      <c r="D28" s="117">
        <f>C28*1.2</f>
        <v>915.6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workbookViewId="0">
      <selection activeCell="F22" sqref="F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0</v>
      </c>
      <c r="C2" s="4">
        <f t="shared" ref="C2:C6" si="2">B2*1.2</f>
        <v>0</v>
      </c>
      <c r="D2" s="4">
        <f t="shared" ref="D2:D6" si="3">C2*1.2</f>
        <v>0</v>
      </c>
      <c r="E2" s="5">
        <f t="shared" ref="E2:E6" si="4">R2</f>
        <v>0</v>
      </c>
      <c r="F2" s="4" t="e">
        <f t="shared" ref="F2:F6" si="5">ROUND((E2/B2),0)</f>
        <v>#DIV/0!</v>
      </c>
      <c r="G2" s="4" t="e">
        <f t="shared" ref="G2:G6" si="6">ROUND((E2/C2),0)</f>
        <v>#DIV/0!</v>
      </c>
      <c r="H2" s="4" t="e">
        <f t="shared" ref="H2:H6" si="7">ROUND((E2/D2),0)</f>
        <v>#DIV/0!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0</v>
      </c>
      <c r="P2" s="73">
        <f t="shared" ref="P2:P4" si="10">O2/1.2</f>
        <v>0</v>
      </c>
      <c r="Q2" s="73">
        <f t="shared" ref="Q2:Q6" si="11">P2/1.2</f>
        <v>0</v>
      </c>
      <c r="R2" s="2">
        <v>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f t="shared" si="11"/>
        <v>0</v>
      </c>
      <c r="R3" s="2">
        <v>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" si="12"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2:A15" si="13">N7</f>
        <v>0</v>
      </c>
      <c r="B7" s="4">
        <f t="shared" ref="B2:B15" si="14">Q7</f>
        <v>0</v>
      </c>
      <c r="C7" s="4">
        <f t="shared" ref="C2:D15" si="15">B7*1.2</f>
        <v>0</v>
      </c>
      <c r="D7" s="4">
        <f t="shared" si="15"/>
        <v>0</v>
      </c>
      <c r="E7" s="5">
        <f t="shared" ref="E2:E15" si="16">R7</f>
        <v>0</v>
      </c>
      <c r="F7" s="4" t="e">
        <f t="shared" ref="F2:F15" si="17">ROUND((E7/B7),0)</f>
        <v>#DIV/0!</v>
      </c>
      <c r="G7" s="4" t="e">
        <f t="shared" ref="G2:G15" si="18">ROUND((E7/C7),0)</f>
        <v>#DIV/0!</v>
      </c>
      <c r="H7" s="4" t="e">
        <f t="shared" ref="H2:H15" si="19">ROUND((E7/D7),0)</f>
        <v>#DIV/0!</v>
      </c>
      <c r="I7" s="4">
        <f t="shared" ref="I2:J15" si="20">T7</f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ref="Q2:Q15" si="21">P7/1.2</f>
        <v>0</v>
      </c>
      <c r="R7" s="2">
        <v>0</v>
      </c>
      <c r="S7" s="2"/>
      <c r="T7" s="2"/>
    </row>
    <row r="8" spans="1:35">
      <c r="A8" s="4">
        <f t="shared" si="13"/>
        <v>0</v>
      </c>
      <c r="B8" s="4">
        <f t="shared" si="14"/>
        <v>0</v>
      </c>
      <c r="C8" s="4">
        <f t="shared" si="15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0"/>
        <v>0</v>
      </c>
      <c r="K8" s="73"/>
      <c r="L8" s="73"/>
      <c r="M8" s="73"/>
      <c r="N8" s="73"/>
      <c r="O8" s="73">
        <v>0</v>
      </c>
      <c r="P8" s="73">
        <f t="shared" ref="P8:P9" si="22">O8/1.2</f>
        <v>0</v>
      </c>
      <c r="Q8" s="73">
        <f t="shared" si="21"/>
        <v>0</v>
      </c>
      <c r="R8" s="2">
        <v>0</v>
      </c>
      <c r="S8" s="2"/>
      <c r="T8" s="2"/>
    </row>
    <row r="9" spans="1:35">
      <c r="A9" s="4">
        <f t="shared" si="13"/>
        <v>0</v>
      </c>
      <c r="B9" s="4">
        <f t="shared" si="14"/>
        <v>0</v>
      </c>
      <c r="C9" s="4">
        <f t="shared" si="15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0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1"/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0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1"/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0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0"/>
        <v>0</v>
      </c>
      <c r="K12" s="73"/>
      <c r="L12" s="73"/>
      <c r="M12" s="73"/>
      <c r="N12" s="73"/>
      <c r="O12" s="73">
        <v>0</v>
      </c>
      <c r="P12" s="73">
        <f t="shared" ref="P12:P13" si="23">O12/1.2</f>
        <v>0</v>
      </c>
      <c r="Q12" s="73">
        <f t="shared" si="21"/>
        <v>0</v>
      </c>
      <c r="R12" s="2">
        <v>0</v>
      </c>
      <c r="S12" s="2"/>
      <c r="V12" s="69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0"/>
        <v>0</v>
      </c>
      <c r="K13" s="73"/>
      <c r="L13" s="73"/>
      <c r="M13" s="73"/>
      <c r="N13" s="73"/>
      <c r="O13" s="73">
        <v>0</v>
      </c>
      <c r="P13" s="73">
        <f t="shared" si="23"/>
        <v>0</v>
      </c>
      <c r="Q13" s="73">
        <f t="shared" si="21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0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21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0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21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R16" s="2"/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R17" s="2"/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R18" s="2"/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L14" sqref="L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2024-12-25T10:50:11Z</dcterms:modified>
</cp:coreProperties>
</file>