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HLC CBD Belapur\Udayasshree Basvaiah Nathani\"/>
    </mc:Choice>
  </mc:AlternateContent>
  <xr:revisionPtr revIDLastSave="0" documentId="13_ncr:1_{8758136F-250D-4DC5-9341-A4B42F762EC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2" i="4" l="1"/>
  <c r="U2" i="4"/>
  <c r="O23" i="4"/>
  <c r="Q2" i="4" l="1"/>
  <c r="S2" i="4"/>
  <c r="H23" i="4"/>
  <c r="H25" i="4" s="1"/>
  <c r="H31" i="4"/>
  <c r="H21" i="4"/>
  <c r="I19" i="4"/>
  <c r="I20" i="4"/>
  <c r="I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Q4" i="4"/>
  <c r="P4" i="4"/>
  <c r="P3" i="4"/>
  <c r="Q3" i="4" s="1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<sst xmlns="http://schemas.openxmlformats.org/spreadsheetml/2006/main" count="28" uniqueCount="25">
  <si>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</si>
  <si>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</si>
  <si>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</si>
  <si>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</si>
  <si>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</si>
  <si>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</si>
  <si>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</si>
  <si>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</si>
  <si>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</si>
  <si>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</si>
  <si>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</si>
  <si>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</si>
  <si>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</si>
  <si>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no.602 6th floor Bldg Swarg plot no 218 at 219 sector no 21 Nerul</t>
  </si>
  <si>
    <t>ca</t>
  </si>
  <si>
    <t>encl bal</t>
  </si>
  <si>
    <t>open bal</t>
  </si>
  <si>
    <t>1 covered stack parking</t>
  </si>
  <si>
    <t>agreement - 18.12.204</t>
  </si>
  <si>
    <t>av</t>
  </si>
  <si>
    <t>sd</t>
  </si>
  <si>
    <t>rd</t>
  </si>
  <si>
    <t>rate</t>
  </si>
  <si>
    <t>fmv</t>
  </si>
  <si>
    <t>26.11.24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</si>
</sst>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49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B87647-CEE8-4874-B437-81F7B9A2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895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F1" zoomScaleNormal="100" workbookViewId="0">
      <selection activeCell="S21" sqref="S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3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  <col min="21" max="21" width="13.42578125" bestFit="1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820.43207999999993</v>
      </c>
      <c r="C2" s="4">
        <f>B2*1.2</f>
        <v>984.51849599999991</v>
      </c>
      <c r="D2" s="4">
        <f t="shared" ref="D2:D13" si="2">C2*1.2</f>
        <v>1181.4221951999998</v>
      </c>
      <c r="E2" s="5">
        <f t="shared" ref="E2:E13" si="3">R2</f>
        <v>12500000</v>
      </c>
      <c r="F2" s="10">
        <f t="shared" ref="F2:F13" si="4">ROUND((E2/B2),0)</f>
        <v>15236</v>
      </c>
      <c r="G2" s="10">
        <f t="shared" ref="G2:G13" si="5">ROUND((E2/C2),0)</f>
        <v>12697</v>
      </c>
      <c r="H2" s="10">
        <f t="shared" ref="H2:H13" si="6">ROUND((E2/D2),0)</f>
        <v>10580</v>
      </c>
      <c r="I2" s="4" t="e">
        <f>#REF!</f>
        <v>#REF!</v>
      </c>
      <c r="J2" s="4">
        <f t="shared" ref="J2:J13" si="7">S2</f>
        <v>76.22</v>
      </c>
      <c r="O2">
        <v>0</v>
      </c>
      <c r="P2">
        <f t="shared" ref="P2:P12" si="8">O2/1.2</f>
        <v>0</v>
      </c>
      <c r="Q2">
        <f>S2*10.764</f>
        <v>820.43207999999993</v>
      </c>
      <c r="R2" s="2">
        <v>12500000</v>
      </c>
      <c r="S2" s="8">
        <f>67.61+5.47+3.14</f>
        <v>76.22</v>
      </c>
      <c r="T2" s="8" t="s">
        <v>24</v>
      </c>
      <c r="U2" s="2">
        <f>R2+625000+30000</f>
        <v>13155000</v>
      </c>
      <c r="V2">
        <f>U2/Q2</f>
        <v>16034.234058716964</v>
      </c>
    </row>
    <row r="3" spans="1:22" x14ac:dyDescent="0.25">
      <c r="A3" s="4">
        <f t="shared" si="0"/>
        <v>0</v>
      </c>
      <c r="B3" s="4">
        <f t="shared" si="1"/>
        <v>0</v>
      </c>
      <c r="C3" s="4">
        <f t="shared" ref="C3:C15" si="9">B3*1.2</f>
        <v>0</v>
      </c>
      <c r="D3" s="4">
        <f t="shared" si="2"/>
        <v>0</v>
      </c>
      <c r="E3" s="5">
        <f t="shared" si="3"/>
        <v>0</v>
      </c>
      <c r="F3" s="10" t="e">
        <f t="shared" si="4"/>
        <v>#DIV/0!</v>
      </c>
      <c r="G3" s="10" t="e">
        <f t="shared" si="5"/>
        <v>#DIV/0!</v>
      </c>
      <c r="H3" s="10" t="e">
        <f t="shared" si="6"/>
        <v>#DIV/0!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f t="shared" ref="Q3:Q12" si="10">P3/1.2</f>
        <v>0</v>
      </c>
      <c r="R3" s="2">
        <v>0</v>
      </c>
      <c r="S3" s="8"/>
      <c r="T3" s="8"/>
    </row>
    <row r="4" spans="1:22" x14ac:dyDescent="0.25">
      <c r="A4" s="4">
        <f t="shared" si="0"/>
        <v>0</v>
      </c>
      <c r="B4" s="4">
        <f t="shared" si="1"/>
        <v>0</v>
      </c>
      <c r="C4" s="4">
        <f t="shared" si="9"/>
        <v>0</v>
      </c>
      <c r="D4" s="4">
        <f t="shared" si="2"/>
        <v>0</v>
      </c>
      <c r="E4" s="5">
        <f t="shared" si="3"/>
        <v>0</v>
      </c>
      <c r="F4" s="10" t="e">
        <f t="shared" si="4"/>
        <v>#DIV/0!</v>
      </c>
      <c r="G4" s="10" t="e">
        <f t="shared" si="5"/>
        <v>#DIV/0!</v>
      </c>
      <c r="H4" s="10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10"/>
        <v>0</v>
      </c>
      <c r="R4" s="2">
        <v>0</v>
      </c>
      <c r="S4" s="8"/>
      <c r="T4" s="8"/>
    </row>
    <row r="5" spans="1:22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10"/>
        <v>0</v>
      </c>
      <c r="R5" s="2">
        <v>0</v>
      </c>
      <c r="S5" s="8"/>
      <c r="T5" s="8"/>
    </row>
    <row r="6" spans="1:22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2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777</v>
      </c>
      <c r="I18">
        <f>72.16*10.764</f>
        <v>776.73023999999987</v>
      </c>
      <c r="N18" t="s">
        <v>17</v>
      </c>
    </row>
    <row r="19" spans="7:24" x14ac:dyDescent="0.25">
      <c r="G19" t="s">
        <v>15</v>
      </c>
      <c r="H19">
        <v>52</v>
      </c>
      <c r="I19">
        <f>4.8*10.764</f>
        <v>51.667199999999994</v>
      </c>
    </row>
    <row r="20" spans="7:24" x14ac:dyDescent="0.25">
      <c r="G20" t="s">
        <v>16</v>
      </c>
      <c r="H20">
        <v>68</v>
      </c>
      <c r="I20">
        <f>6.28*10.764</f>
        <v>67.597920000000002</v>
      </c>
    </row>
    <row r="21" spans="7:24" x14ac:dyDescent="0.25">
      <c r="H21">
        <f>SUM(H18:H20)</f>
        <v>897</v>
      </c>
    </row>
    <row r="22" spans="7:24" x14ac:dyDescent="0.25">
      <c r="G22" s="6" t="s">
        <v>22</v>
      </c>
      <c r="H22" s="6">
        <v>17000</v>
      </c>
    </row>
    <row r="23" spans="7:24" x14ac:dyDescent="0.25">
      <c r="G23" t="s">
        <v>23</v>
      </c>
      <c r="H23">
        <f>H22*H21</f>
        <v>15249000</v>
      </c>
      <c r="O23">
        <f>13500*1.45</f>
        <v>19575</v>
      </c>
    </row>
    <row r="24" spans="7:24" x14ac:dyDescent="0.25">
      <c r="H24">
        <v>400000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H25">
        <f>H24+H23</f>
        <v>15649000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18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G28" t="s">
        <v>19</v>
      </c>
      <c r="H28" s="16">
        <v>16875000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G29" t="s">
        <v>20</v>
      </c>
      <c r="H29" s="16">
        <v>843800</v>
      </c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G30" t="s">
        <v>21</v>
      </c>
      <c r="H30" s="16">
        <v>30000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H31" s="16">
        <f>SUM(H28:H30)</f>
        <v>17748800</v>
      </c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0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2024-12-25T06:48:10Z</dcterms:modified>
</cp:coreProperties>
</file>