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903E5902-9F3F-40CE-99CB-A1DEC58559A3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9" i="1" l="1"/>
  <c r="E38" i="1"/>
  <c r="B38" i="1"/>
  <c r="E37" i="1"/>
  <c r="B37" i="1"/>
  <c r="G36" i="1"/>
  <c r="G8" i="1"/>
  <c r="F36" i="1"/>
  <c r="B36" i="1"/>
  <c r="E35" i="1"/>
  <c r="B35" i="1"/>
  <c r="B20" i="1"/>
  <c r="H8" i="1"/>
  <c r="B19" i="1"/>
  <c r="F7" i="1"/>
  <c r="F6" i="1"/>
  <c r="F8" i="1" s="1"/>
  <c r="G6" i="1" l="1"/>
  <c r="I5" i="1"/>
  <c r="J28" i="1"/>
  <c r="D40" i="1" l="1"/>
  <c r="J27" i="1"/>
  <c r="J32" i="1" l="1"/>
  <c r="J31" i="1"/>
  <c r="J30" i="1" l="1"/>
  <c r="J29" i="1"/>
  <c r="D39" i="1"/>
  <c r="D38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D36" i="1" l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8" i="1"/>
</calcChain>
</file>

<file path=xl/sharedStrings.xml><?xml version="1.0" encoding="utf-8"?>
<sst xmlns="http://schemas.openxmlformats.org/spreadsheetml/2006/main" count="31" uniqueCount="30">
  <si>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</si>
  <si>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</si>
  <si>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</si>
  <si>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</si>
  <si>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</si>
  <si>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</si>
  <si>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</si>
  <si>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</si>
  <si>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</si>
  <si>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</si>
  <si>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</si>
  <si>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</si>
  <si>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</si>
  <si>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</si>
  <si>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</si>
  <si>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</si>
  <si>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</si>
  <si>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</si>
  <si>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</si>
  <si>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</si>
  <si>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</si>
  <si>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</si>
  <si>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</si>
  <si>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</si>
  <si>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</si>
  <si>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</si>
  <si>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</si>
  <si>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</si>
  <si>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DV</t>
  </si>
  <si>
    <t>Value/RV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</si>
</sst>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43" fontId="0" fillId="0" borderId="0" xfId="0" applyNumberFormat="1" applyFont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0" borderId="0" xfId="0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35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B6B84-CE8C-4917-95DB-DD9B24B3D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674464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239349</xdr:colOff>
      <xdr:row>38</xdr:row>
      <xdr:rowOff>96274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C6B112-AAD6-49C3-94C5-53C0A0527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73749" cy="7335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544873</xdr:colOff>
      <xdr:row>42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629DA2-B4F5-495B-9FD4-E7071F45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56073" cy="80211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249471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EAC0E4-A6AD-4958-9C48-70C6279FA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3051071" cy="8125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287151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8E0C7-B57D-4907-841E-7A48B423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40751" cy="7592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9" zoomScaleNormal="100" workbookViewId="0">
      <selection activeCell="F22" sqref="F22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5"/>
      <c r="B1" s="23"/>
      <c r="C1" s="15"/>
      <c r="F1" s="35"/>
      <c r="G1" s="23"/>
      <c r="H1" s="2"/>
      <c r="I1" s="3"/>
      <c r="L1" s="1"/>
      <c r="M1" s="2"/>
      <c r="N1" s="2"/>
      <c r="O1" s="3"/>
    </row>
    <row r="2" spans="1:15" ht="16.5" x14ac:dyDescent="0.3">
      <c r="A2" s="19" t="s">
        <v>25</v>
      </c>
      <c r="B2" s="24"/>
      <c r="C2" s="24"/>
      <c r="D2" s="28"/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25">
        <v>10000</v>
      </c>
      <c r="C3" s="25"/>
      <c r="D3" s="22"/>
      <c r="E3" s="16"/>
      <c r="F3" s="48">
        <v>2022</v>
      </c>
      <c r="G3" s="37">
        <v>2024</v>
      </c>
      <c r="H3" s="49">
        <f>G3-F3</f>
        <v>2</v>
      </c>
      <c r="M3" s="6"/>
      <c r="N3" s="7"/>
      <c r="O3" s="5"/>
    </row>
    <row r="4" spans="1:15" ht="33" x14ac:dyDescent="0.3">
      <c r="A4" s="36" t="s">
        <v>1</v>
      </c>
      <c r="B4" s="25">
        <v>2600</v>
      </c>
      <c r="C4" s="25"/>
      <c r="D4" s="40"/>
      <c r="E4" s="50"/>
      <c r="F4" s="51"/>
      <c r="H4" s="49"/>
      <c r="L4" s="31"/>
      <c r="M4" s="6"/>
      <c r="N4" s="7"/>
      <c r="O4" s="5"/>
    </row>
    <row r="5" spans="1:15" ht="16.5" x14ac:dyDescent="0.3">
      <c r="A5" s="19" t="s">
        <v>2</v>
      </c>
      <c r="B5" s="25">
        <f>B3-B4</f>
        <v>7400</v>
      </c>
      <c r="C5" s="25"/>
      <c r="D5" s="40"/>
      <c r="E5" s="56"/>
      <c r="F5" s="56" t="s">
        <v>27</v>
      </c>
      <c r="G5" s="37"/>
      <c r="H5" s="57"/>
      <c r="I5" s="8">
        <f>H5*G5</f>
        <v>0</v>
      </c>
      <c r="M5" s="6"/>
      <c r="N5" s="7"/>
      <c r="O5" s="5"/>
    </row>
    <row r="6" spans="1:15" ht="16.5" x14ac:dyDescent="0.3">
      <c r="A6" s="19" t="s">
        <v>3</v>
      </c>
      <c r="B6" s="25">
        <f>B4</f>
        <v>2600</v>
      </c>
      <c r="C6" s="25"/>
      <c r="D6" s="40"/>
      <c r="E6" s="56"/>
      <c r="F6" s="56">
        <f>39.09*10.764</f>
        <v>420.76476000000002</v>
      </c>
      <c r="G6" s="37">
        <f>40.13*10.764</f>
        <v>431.95931999999999</v>
      </c>
      <c r="H6" s="57"/>
      <c r="I6" s="12"/>
      <c r="J6" s="12"/>
      <c r="M6" s="6"/>
      <c r="N6" s="7"/>
      <c r="O6" s="5"/>
    </row>
    <row r="7" spans="1:15" ht="16.5" x14ac:dyDescent="0.3">
      <c r="A7" s="19" t="s">
        <v>4</v>
      </c>
      <c r="B7" s="19">
        <v>0</v>
      </c>
      <c r="C7" s="19"/>
      <c r="D7" s="41"/>
      <c r="E7" s="58"/>
      <c r="F7" s="56">
        <f>12.05*10.764</f>
        <v>129.7062</v>
      </c>
      <c r="G7" s="37"/>
      <c r="H7" s="59"/>
      <c r="I7" s="12"/>
      <c r="J7" s="12"/>
      <c r="M7" s="32"/>
      <c r="N7" s="33"/>
      <c r="O7" s="5"/>
    </row>
    <row r="8" spans="1:15" ht="16.5" x14ac:dyDescent="0.3">
      <c r="A8" s="19" t="s">
        <v>5</v>
      </c>
      <c r="B8" s="19">
        <f>B9-B7</f>
        <v>60</v>
      </c>
      <c r="C8" s="19"/>
      <c r="D8" s="42"/>
      <c r="E8" s="60"/>
      <c r="F8" s="56">
        <f>SUM(F6:F7)</f>
        <v>550.47095999999999</v>
      </c>
      <c r="G8" s="16">
        <f>F8*1.1</f>
        <v>605.518056</v>
      </c>
      <c r="H8" s="59">
        <f>G8/10.764</f>
        <v>56.254000000000005</v>
      </c>
      <c r="I8" s="12"/>
      <c r="J8" s="12"/>
      <c r="M8" s="32"/>
      <c r="N8" s="33"/>
      <c r="O8" s="5"/>
    </row>
    <row r="9" spans="1:15" ht="16.5" x14ac:dyDescent="0.3">
      <c r="A9" s="19" t="s">
        <v>6</v>
      </c>
      <c r="B9" s="19">
        <v>60</v>
      </c>
      <c r="C9" s="19"/>
      <c r="D9" s="41"/>
      <c r="E9" s="58"/>
      <c r="F9" s="56">
        <f>F8/10.764</f>
        <v>51.14</v>
      </c>
      <c r="G9" s="52"/>
      <c r="H9" s="46"/>
      <c r="I9" s="12"/>
      <c r="J9" s="12"/>
      <c r="K9" s="10"/>
      <c r="L9" s="10"/>
      <c r="M9" s="9"/>
      <c r="N9" s="33"/>
      <c r="O9" s="5"/>
    </row>
    <row r="10" spans="1:15" ht="33" x14ac:dyDescent="0.3">
      <c r="A10" s="36" t="s">
        <v>7</v>
      </c>
      <c r="B10" s="19">
        <f>90*B7/B9</f>
        <v>0</v>
      </c>
      <c r="C10" s="19"/>
      <c r="D10" s="41"/>
      <c r="E10" s="58"/>
      <c r="F10" s="56"/>
      <c r="G10" s="37"/>
      <c r="H10" s="46"/>
      <c r="I10" s="12"/>
      <c r="J10" s="12"/>
      <c r="K10" s="10"/>
      <c r="L10" s="10"/>
      <c r="M10" s="9"/>
      <c r="N10" s="33"/>
      <c r="O10" s="5"/>
    </row>
    <row r="11" spans="1:15" ht="16.5" x14ac:dyDescent="0.3">
      <c r="A11" s="19"/>
      <c r="B11" s="26">
        <f>B10%</f>
        <v>0</v>
      </c>
      <c r="C11" s="26"/>
      <c r="D11" s="43"/>
      <c r="E11" s="61"/>
      <c r="F11" s="62"/>
      <c r="G11" s="16"/>
      <c r="H11" s="46"/>
      <c r="I11" s="12"/>
      <c r="J11" s="12"/>
      <c r="K11" s="10"/>
      <c r="L11" s="10"/>
      <c r="M11" s="9"/>
      <c r="N11" s="34"/>
      <c r="O11" s="5"/>
    </row>
    <row r="12" spans="1:15" ht="16.5" x14ac:dyDescent="0.3">
      <c r="A12" s="19" t="s">
        <v>8</v>
      </c>
      <c r="B12" s="25">
        <f>B6*B11</f>
        <v>0</v>
      </c>
      <c r="C12" s="25"/>
      <c r="D12" s="44"/>
      <c r="E12" s="58"/>
      <c r="F12" s="39" t="s">
        <v>26</v>
      </c>
      <c r="G12" s="16"/>
      <c r="H12" s="46"/>
      <c r="I12" s="30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25">
        <f>B6-B12</f>
        <v>2600</v>
      </c>
      <c r="C13" s="25"/>
      <c r="D13" s="44"/>
      <c r="E13" s="53"/>
      <c r="F13" s="16"/>
      <c r="G13" s="16"/>
      <c r="H13" s="46"/>
      <c r="I13" s="12"/>
      <c r="J13" s="12"/>
      <c r="K13" s="10"/>
      <c r="L13" s="10"/>
      <c r="M13" s="54"/>
      <c r="N13" s="7"/>
      <c r="O13" s="5"/>
    </row>
    <row r="14" spans="1:15" ht="20.25" x14ac:dyDescent="0.3">
      <c r="A14" s="19" t="s">
        <v>2</v>
      </c>
      <c r="B14" s="25">
        <f>B5</f>
        <v>7400</v>
      </c>
      <c r="C14" s="25"/>
      <c r="D14" s="40"/>
      <c r="E14" s="16"/>
      <c r="G14" s="63"/>
      <c r="H14" s="46"/>
      <c r="I14" s="12"/>
      <c r="J14" s="12"/>
      <c r="K14" s="10"/>
      <c r="L14" s="10"/>
      <c r="M14" s="9"/>
      <c r="N14" s="7"/>
      <c r="O14" s="5"/>
    </row>
    <row r="15" spans="1:15" ht="16.5" x14ac:dyDescent="0.3">
      <c r="A15" s="19" t="s">
        <v>10</v>
      </c>
      <c r="B15" s="25">
        <f>B14+B13</f>
        <v>10000</v>
      </c>
      <c r="C15" s="25"/>
      <c r="D15" s="40"/>
      <c r="E15" s="16"/>
      <c r="H15" s="46"/>
      <c r="I15" s="10"/>
      <c r="J15" s="10"/>
      <c r="K15" s="10"/>
      <c r="L15" s="10"/>
      <c r="M15" s="9"/>
      <c r="N15" s="7"/>
      <c r="O15" s="5"/>
    </row>
    <row r="16" spans="1:15" ht="16.5" x14ac:dyDescent="0.3">
      <c r="A16" s="19" t="s">
        <v>23</v>
      </c>
      <c r="B16" s="20">
        <v>550</v>
      </c>
      <c r="C16" s="20"/>
      <c r="D16" s="45"/>
      <c r="E16" s="16"/>
      <c r="F16" s="47"/>
      <c r="G16" s="16"/>
      <c r="H16" s="59"/>
      <c r="I16" s="8"/>
      <c r="N16" s="33"/>
      <c r="O16" s="5"/>
    </row>
    <row r="17" spans="1:15" ht="16.5" x14ac:dyDescent="0.3">
      <c r="A17" s="19" t="s">
        <v>29</v>
      </c>
      <c r="B17" s="21">
        <f>B15*B16</f>
        <v>5500000</v>
      </c>
      <c r="C17" s="21"/>
      <c r="D17" s="55"/>
      <c r="E17" s="16"/>
      <c r="F17" s="47"/>
      <c r="G17" s="16"/>
      <c r="H17" s="59"/>
      <c r="I17" s="8"/>
      <c r="N17" s="17"/>
      <c r="O17" s="27"/>
    </row>
    <row r="18" spans="1:15" ht="16.5" hidden="1" x14ac:dyDescent="0.3">
      <c r="A18" s="19" t="s">
        <v>24</v>
      </c>
      <c r="B18" s="21">
        <f>B17*0.9</f>
        <v>4950000</v>
      </c>
      <c r="C18" s="21"/>
      <c r="D18" s="55"/>
      <c r="E18" s="16"/>
      <c r="F18" s="16"/>
      <c r="G18" s="16"/>
      <c r="H18" s="59"/>
      <c r="I18" s="8"/>
      <c r="N18" s="17"/>
      <c r="O18" s="8"/>
    </row>
    <row r="19" spans="1:15" ht="16.5" x14ac:dyDescent="0.3">
      <c r="A19" s="19" t="s">
        <v>28</v>
      </c>
      <c r="B19" s="21">
        <f>B17*0.8</f>
        <v>4400000</v>
      </c>
      <c r="C19" s="21"/>
      <c r="D19" s="55"/>
      <c r="E19" s="16"/>
      <c r="F19" s="16"/>
      <c r="G19" s="16"/>
      <c r="H19" s="59"/>
      <c r="I19" s="8"/>
      <c r="N19" s="17"/>
      <c r="O19" s="8"/>
    </row>
    <row r="20" spans="1:15" ht="20.25" x14ac:dyDescent="0.3">
      <c r="A20" s="19" t="s">
        <v>12</v>
      </c>
      <c r="B20" s="22">
        <f>B4*606</f>
        <v>1575600</v>
      </c>
      <c r="C20" s="22"/>
      <c r="D20" s="40"/>
      <c r="E20" s="63"/>
      <c r="F20" s="16"/>
      <c r="G20" s="63"/>
      <c r="H20" s="64"/>
      <c r="I20" s="8"/>
      <c r="K20" s="8"/>
    </row>
    <row r="21" spans="1:15" ht="16.5" x14ac:dyDescent="0.3">
      <c r="A21" s="19" t="s">
        <v>16</v>
      </c>
      <c r="B21" s="38">
        <f>B17*0.03/12</f>
        <v>13750</v>
      </c>
      <c r="C21" s="22"/>
      <c r="D21" s="22"/>
      <c r="E21" s="16"/>
      <c r="H21" s="64"/>
    </row>
    <row r="22" spans="1:15" x14ac:dyDescent="0.25">
      <c r="B22" s="16"/>
      <c r="C22" s="16"/>
      <c r="H22" s="64"/>
    </row>
    <row r="23" spans="1:15" x14ac:dyDescent="0.25">
      <c r="B23" s="16"/>
      <c r="C23" s="16"/>
    </row>
    <row r="25" spans="1:15" x14ac:dyDescent="0.25">
      <c r="D25" s="11" t="s">
        <v>14</v>
      </c>
    </row>
    <row r="26" spans="1:15" x14ac:dyDescent="0.25">
      <c r="B26" s="29" t="s">
        <v>20</v>
      </c>
      <c r="C26" s="29" t="s">
        <v>15</v>
      </c>
      <c r="D26" s="29" t="s">
        <v>21</v>
      </c>
      <c r="E26" s="29"/>
      <c r="F26" s="29" t="s">
        <v>11</v>
      </c>
      <c r="G26" s="29" t="s">
        <v>17</v>
      </c>
      <c r="H26" s="13" t="s">
        <v>18</v>
      </c>
      <c r="I26" s="13" t="s">
        <v>19</v>
      </c>
      <c r="J26" s="13"/>
    </row>
    <row r="27" spans="1:15" ht="17.25" x14ac:dyDescent="0.3">
      <c r="B27" s="29"/>
      <c r="C27" s="29">
        <v>285</v>
      </c>
      <c r="D27" s="29"/>
      <c r="E27" s="29"/>
      <c r="F27" s="29">
        <v>3025000</v>
      </c>
      <c r="G27" s="38">
        <f t="shared" ref="G27:G33" si="0">F27/C27</f>
        <v>10614.035087719298</v>
      </c>
      <c r="H27" s="14" t="e">
        <f>F27/D27</f>
        <v>#DIV/0!</v>
      </c>
      <c r="I27" s="14" t="e">
        <f t="shared" ref="I27:I33" si="1">F27/B27</f>
        <v>#DIV/0!</v>
      </c>
      <c r="J27" s="13">
        <f>B27/C27</f>
        <v>0</v>
      </c>
      <c r="K27" s="18"/>
    </row>
    <row r="28" spans="1:15" ht="17.25" x14ac:dyDescent="0.3">
      <c r="B28" s="29"/>
      <c r="C28" s="29">
        <v>392</v>
      </c>
      <c r="D28" s="29"/>
      <c r="E28" s="29"/>
      <c r="F28" s="29">
        <v>4200000</v>
      </c>
      <c r="G28" s="38">
        <f t="shared" si="0"/>
        <v>10714.285714285714</v>
      </c>
      <c r="H28" s="14" t="e">
        <f>F28/D28</f>
        <v>#DIV/0!</v>
      </c>
      <c r="I28" s="14" t="e">
        <f t="shared" si="1"/>
        <v>#DIV/0!</v>
      </c>
      <c r="J28" s="13">
        <f>B28/C28</f>
        <v>0</v>
      </c>
      <c r="K28" s="18"/>
    </row>
    <row r="29" spans="1:15" x14ac:dyDescent="0.25">
      <c r="B29" s="29"/>
      <c r="C29" s="29">
        <v>392</v>
      </c>
      <c r="D29" s="29"/>
      <c r="E29" s="29"/>
      <c r="F29" s="38">
        <v>4100000</v>
      </c>
      <c r="G29" s="38">
        <f t="shared" si="0"/>
        <v>10459.183673469388</v>
      </c>
      <c r="H29" s="14" t="e">
        <f t="shared" ref="H29:H33" si="2">F29/D29</f>
        <v>#DIV/0!</v>
      </c>
      <c r="I29" s="14" t="e">
        <f t="shared" si="1"/>
        <v>#DIV/0!</v>
      </c>
      <c r="J29" s="13">
        <f t="shared" ref="J29:J32" si="3">D29/C29</f>
        <v>0</v>
      </c>
    </row>
    <row r="30" spans="1:15" x14ac:dyDescent="0.25">
      <c r="B30" s="29"/>
      <c r="C30" s="29">
        <v>549</v>
      </c>
      <c r="D30" s="29"/>
      <c r="E30" s="29"/>
      <c r="F30" s="38">
        <v>5500000</v>
      </c>
      <c r="G30" s="38">
        <f t="shared" si="0"/>
        <v>10018.214936247723</v>
      </c>
      <c r="H30" s="14" t="e">
        <f t="shared" si="2"/>
        <v>#DIV/0!</v>
      </c>
      <c r="I30" s="14" t="e">
        <f t="shared" si="1"/>
        <v>#DIV/0!</v>
      </c>
      <c r="J30" s="13">
        <f t="shared" si="3"/>
        <v>0</v>
      </c>
    </row>
    <row r="31" spans="1:15" x14ac:dyDescent="0.25">
      <c r="B31" s="29"/>
      <c r="C31" s="29">
        <v>547</v>
      </c>
      <c r="D31" s="29"/>
      <c r="E31" s="29"/>
      <c r="F31" s="38">
        <v>5500000</v>
      </c>
      <c r="G31" s="38">
        <f t="shared" si="0"/>
        <v>10054.844606946983</v>
      </c>
      <c r="H31" s="14" t="e">
        <f t="shared" si="2"/>
        <v>#DIV/0!</v>
      </c>
      <c r="I31" s="14" t="e">
        <f t="shared" si="1"/>
        <v>#DIV/0!</v>
      </c>
      <c r="J31" s="13">
        <f t="shared" si="3"/>
        <v>0</v>
      </c>
    </row>
    <row r="32" spans="1:15" x14ac:dyDescent="0.25">
      <c r="B32" s="29"/>
      <c r="C32" s="29"/>
      <c r="D32" s="29"/>
      <c r="E32" s="29"/>
      <c r="F32" s="38"/>
      <c r="G32" s="38" t="e">
        <f t="shared" si="0"/>
        <v>#DIV/0!</v>
      </c>
      <c r="H32" s="14" t="e">
        <f t="shared" si="2"/>
        <v>#DIV/0!</v>
      </c>
      <c r="I32" s="14" t="e">
        <f t="shared" si="1"/>
        <v>#DIV/0!</v>
      </c>
      <c r="J32" s="13" t="e">
        <f t="shared" si="3"/>
        <v>#DIV/0!</v>
      </c>
    </row>
    <row r="33" spans="1:12" x14ac:dyDescent="0.25">
      <c r="B33" s="29"/>
      <c r="C33" s="29"/>
      <c r="D33" s="29"/>
      <c r="E33" s="29"/>
      <c r="F33" s="29"/>
      <c r="G33" s="38" t="e">
        <f t="shared" si="0"/>
        <v>#DIV/0!</v>
      </c>
      <c r="H33" s="14" t="e">
        <f t="shared" si="2"/>
        <v>#DIV/0!</v>
      </c>
      <c r="I33" s="14" t="e">
        <f t="shared" si="1"/>
        <v>#DIV/0!</v>
      </c>
      <c r="J33" s="13"/>
      <c r="L33">
        <v>8976334896</v>
      </c>
    </row>
    <row r="34" spans="1:12" x14ac:dyDescent="0.25">
      <c r="B34" s="11" t="s">
        <v>22</v>
      </c>
    </row>
    <row r="35" spans="1:12" x14ac:dyDescent="0.25">
      <c r="B35" s="29">
        <f>36.48*10.764</f>
        <v>392.67071999999996</v>
      </c>
      <c r="C35" s="29">
        <v>3200000</v>
      </c>
      <c r="D35" s="29">
        <f t="shared" ref="D35:D40" si="4">C35/B35</f>
        <v>8149.3216504658158</v>
      </c>
      <c r="E35" s="38">
        <f>B15/D35</f>
        <v>1.227096</v>
      </c>
      <c r="F35" s="29"/>
      <c r="G35" s="38"/>
      <c r="H35" s="13"/>
      <c r="I35" s="14"/>
      <c r="J35" s="13"/>
    </row>
    <row r="36" spans="1:12" x14ac:dyDescent="0.25">
      <c r="B36" s="29">
        <f>55.9*10.764</f>
        <v>601.70759999999996</v>
      </c>
      <c r="C36" s="29">
        <v>5500000</v>
      </c>
      <c r="D36" s="29">
        <f t="shared" si="4"/>
        <v>9140.6523700215857</v>
      </c>
      <c r="E36" s="29"/>
      <c r="F36" s="29">
        <f>B36/1.1</f>
        <v>547.00690909090906</v>
      </c>
      <c r="G36" s="38">
        <f>C36/F36</f>
        <v>10054.717607023744</v>
      </c>
      <c r="H36" s="13"/>
      <c r="I36" s="14"/>
      <c r="J36" s="13"/>
    </row>
    <row r="37" spans="1:12" x14ac:dyDescent="0.25">
      <c r="B37" s="29">
        <f>50.82*10.764</f>
        <v>547.02647999999999</v>
      </c>
      <c r="C37" s="29">
        <v>4750000</v>
      </c>
      <c r="D37" s="29">
        <f t="shared" si="4"/>
        <v>8683.3090785659952</v>
      </c>
      <c r="E37" s="38">
        <f>B15/D37</f>
        <v>1.1516346947368421</v>
      </c>
      <c r="F37" s="29"/>
      <c r="G37" s="38"/>
      <c r="H37" s="13"/>
      <c r="I37" s="13"/>
      <c r="J37" s="13"/>
    </row>
    <row r="38" spans="1:12" ht="15.75" x14ac:dyDescent="0.25">
      <c r="A38" s="39"/>
      <c r="B38" s="29">
        <f>50.82*10.764</f>
        <v>547.02647999999999</v>
      </c>
      <c r="C38" s="29">
        <v>5225000</v>
      </c>
      <c r="D38" s="29">
        <f t="shared" si="4"/>
        <v>9551.639986422595</v>
      </c>
      <c r="E38" s="38">
        <f>B15/D38</f>
        <v>1.0469406315789473</v>
      </c>
      <c r="F38" s="29"/>
      <c r="G38" s="38"/>
      <c r="H38" s="13"/>
      <c r="I38" s="13"/>
      <c r="J38" s="13"/>
    </row>
    <row r="39" spans="1:12" ht="15.75" x14ac:dyDescent="0.25">
      <c r="A39" s="39"/>
      <c r="B39" s="29"/>
      <c r="C39" s="29"/>
      <c r="D39" s="29" t="e">
        <f t="shared" si="4"/>
        <v>#DIV/0!</v>
      </c>
      <c r="E39" s="29"/>
      <c r="F39" s="29"/>
      <c r="G39" s="38"/>
      <c r="H39" s="13"/>
      <c r="I39" s="13"/>
      <c r="J39" s="13"/>
    </row>
    <row r="40" spans="1:12" ht="15.75" x14ac:dyDescent="0.25">
      <c r="A40" s="39"/>
      <c r="B40" s="29"/>
      <c r="C40" s="29"/>
      <c r="D40" s="29" t="e">
        <f t="shared" si="4"/>
        <v>#DIV/0!</v>
      </c>
      <c r="E40" s="29"/>
      <c r="F40" s="29"/>
      <c r="G40" s="29"/>
      <c r="H40" s="13"/>
      <c r="I40" s="13"/>
      <c r="J40" s="13"/>
    </row>
    <row r="41" spans="1:12" ht="15.75" x14ac:dyDescent="0.25">
      <c r="A41" s="39"/>
    </row>
    <row r="42" spans="1:12" ht="15.75" x14ac:dyDescent="0.25">
      <c r="A42" s="39"/>
    </row>
    <row r="43" spans="1:12" ht="15.75" x14ac:dyDescent="0.25">
      <c r="A43" s="39"/>
    </row>
    <row r="44" spans="1:12" ht="15.75" x14ac:dyDescent="0.25">
      <c r="A44" s="39"/>
    </row>
    <row r="64" spans="4:6" x14ac:dyDescent="0.25">
      <c r="D64" s="16"/>
      <c r="E64" s="16"/>
      <c r="F64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2024-12-24T13:13:09Z</dcterms:modified>
</cp:coreProperties>
</file>