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6" sheetId="4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J15" i="4"/>
  <c r="I15"/>
  <c r="H15"/>
  <c r="E15"/>
  <c r="F15" s="1"/>
  <c r="D15"/>
  <c r="C15"/>
  <c r="G15" s="1"/>
  <c r="B15"/>
  <c r="A15"/>
  <c r="Q14"/>
  <c r="B14" s="1"/>
  <c r="J14"/>
  <c r="I14"/>
  <c r="E14"/>
  <c r="A14"/>
  <c r="J13"/>
  <c r="I13"/>
  <c r="E13"/>
  <c r="F13" s="1"/>
  <c r="B13"/>
  <c r="C13" s="1"/>
  <c r="D13" s="1"/>
  <c r="A13"/>
  <c r="J12"/>
  <c r="I12"/>
  <c r="E12"/>
  <c r="C12"/>
  <c r="D12" s="1"/>
  <c r="H12" s="1"/>
  <c r="B12"/>
  <c r="F12" s="1"/>
  <c r="A12"/>
  <c r="J11"/>
  <c r="I11"/>
  <c r="E11"/>
  <c r="F11" s="1"/>
  <c r="B11"/>
  <c r="C11" s="1"/>
  <c r="D11" s="1"/>
  <c r="A11"/>
  <c r="Q10"/>
  <c r="B10" s="1"/>
  <c r="C10" s="1"/>
  <c r="J10"/>
  <c r="I10"/>
  <c r="E10"/>
  <c r="F10" s="1"/>
  <c r="A10"/>
  <c r="J9"/>
  <c r="I9"/>
  <c r="E9"/>
  <c r="G9" s="1"/>
  <c r="B9"/>
  <c r="C9" s="1"/>
  <c r="D9" s="1"/>
  <c r="A9"/>
  <c r="J8"/>
  <c r="I8"/>
  <c r="E8"/>
  <c r="F8" s="1"/>
  <c r="D8"/>
  <c r="H8" s="1"/>
  <c r="C8"/>
  <c r="G8" s="1"/>
  <c r="B8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P5"/>
  <c r="J5"/>
  <c r="I5"/>
  <c r="E5"/>
  <c r="F5" s="1"/>
  <c r="A5"/>
  <c r="Q4"/>
  <c r="B4" s="1"/>
  <c r="C4" s="1"/>
  <c r="P4"/>
  <c r="J4"/>
  <c r="I4"/>
  <c r="E4"/>
  <c r="F4" s="1"/>
  <c r="A4"/>
  <c r="B3"/>
  <c r="C3" s="1"/>
  <c r="P3"/>
  <c r="J3"/>
  <c r="I3"/>
  <c r="E3"/>
  <c r="F3" s="1"/>
  <c r="A3"/>
  <c r="B2"/>
  <c r="C2" s="1"/>
  <c r="P2"/>
  <c r="J2"/>
  <c r="I2"/>
  <c r="E2"/>
  <c r="F2" s="1"/>
  <c r="A2"/>
  <c r="E15" i="25"/>
  <c r="A16" i="4"/>
  <c r="B16"/>
  <c r="C16" s="1"/>
  <c r="E16"/>
  <c r="I16"/>
  <c r="J16"/>
  <c r="A17"/>
  <c r="B17"/>
  <c r="C17" s="1"/>
  <c r="D17" s="1"/>
  <c r="H17" s="1"/>
  <c r="E17"/>
  <c r="I17"/>
  <c r="J17"/>
  <c r="A18"/>
  <c r="E18"/>
  <c r="I18"/>
  <c r="J18"/>
  <c r="Q18"/>
  <c r="B18" s="1"/>
  <c r="C18" s="1"/>
  <c r="D18" s="1"/>
  <c r="A19"/>
  <c r="B19"/>
  <c r="C19" s="1"/>
  <c r="D19" s="1"/>
  <c r="E19"/>
  <c r="I19"/>
  <c r="J19"/>
  <c r="I23"/>
  <c r="G3" l="1"/>
  <c r="D3"/>
  <c r="H3" s="1"/>
  <c r="D5"/>
  <c r="H5" s="1"/>
  <c r="G5"/>
  <c r="G7"/>
  <c r="D7"/>
  <c r="H7" s="1"/>
  <c r="G2"/>
  <c r="D2"/>
  <c r="H2" s="1"/>
  <c r="G4"/>
  <c r="D4"/>
  <c r="H4" s="1"/>
  <c r="D6"/>
  <c r="H6" s="1"/>
  <c r="G6"/>
  <c r="F14"/>
  <c r="C14"/>
  <c r="D10"/>
  <c r="H10" s="1"/>
  <c r="G10"/>
  <c r="F9"/>
  <c r="G12"/>
  <c r="H13"/>
  <c r="H9"/>
  <c r="G11"/>
  <c r="G13"/>
  <c r="H11"/>
  <c r="F17"/>
  <c r="F16"/>
  <c r="D16"/>
  <c r="H16" s="1"/>
  <c r="G16"/>
  <c r="H18"/>
  <c r="H19"/>
  <c r="G17"/>
  <c r="F19"/>
  <c r="F18"/>
  <c r="G19"/>
  <c r="G18"/>
  <c r="D14" l="1"/>
  <c r="H14" s="1"/>
  <c r="G14"/>
  <c r="D33" i="23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B20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<sst xmlns="http://schemas.openxmlformats.org/spreadsheetml/2006/main" count="129" uniqueCount="98">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</sst>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41413</xdr:rowOff>
    </xdr:from>
    <xdr:to>
      <xdr:col>15</xdr:col>
      <xdr:colOff>447675</xdr:colOff>
      <xdr:row>31</xdr:row>
      <xdr:rowOff>98563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1913"/>
          <a:ext cx="9641371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414130</xdr:colOff>
      <xdr:row>4</xdr:row>
      <xdr:rowOff>140804</xdr:rowOff>
    </xdr:from>
    <xdr:to>
      <xdr:col>18</xdr:col>
      <xdr:colOff>248892</xdr:colOff>
      <xdr:row>31</xdr:row>
      <xdr:rowOff>131279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9956" y="902804"/>
          <a:ext cx="9641371" cy="5133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12</xdr:col>
      <xdr:colOff>247650</xdr:colOff>
      <xdr:row>23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247650"/>
          <a:ext cx="7162800" cy="4305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19000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0.12</v>
      </c>
      <c r="D8" s="100">
        <f>1-C8</f>
        <v>0.88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18480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37480</v>
      </c>
      <c r="D10" s="57" t="s">
        <v>61</v>
      </c>
      <c r="E10" s="58">
        <f>ROUND(C10/10.764,0)</f>
        <v>3482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48</v>
      </c>
      <c r="D15" s="73"/>
      <c r="E15" s="73">
        <f>C17*2000</f>
        <v>1860000</v>
      </c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930</v>
      </c>
      <c r="D17" s="73">
        <f>C17*E10</f>
        <v>3238260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20" sqref="C2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5200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12</v>
      </c>
      <c r="D7" s="25"/>
      <c r="F7" s="76"/>
      <c r="G7" s="76"/>
    </row>
    <row r="8" spans="1:8">
      <c r="A8" s="15" t="s">
        <v>18</v>
      </c>
      <c r="B8" s="24"/>
      <c r="C8" s="25">
        <v>48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116"/>
      <c r="G9" s="76"/>
    </row>
    <row r="10" spans="1:8" ht="30">
      <c r="A10" s="22" t="s">
        <v>20</v>
      </c>
      <c r="B10" s="24"/>
      <c r="C10" s="25">
        <f>90*C7/C9</f>
        <v>18</v>
      </c>
      <c r="D10" s="25"/>
      <c r="F10" s="116"/>
      <c r="G10" s="76"/>
    </row>
    <row r="11" spans="1:8">
      <c r="A11" s="15"/>
      <c r="B11" s="26"/>
      <c r="C11" s="27">
        <f>C10%</f>
        <v>0.18</v>
      </c>
      <c r="D11" s="27"/>
      <c r="F11" s="117"/>
      <c r="G11" s="117"/>
    </row>
    <row r="12" spans="1:8">
      <c r="A12" s="15" t="s">
        <v>21</v>
      </c>
      <c r="B12" s="19"/>
      <c r="C12" s="20">
        <f>C6*C11</f>
        <v>360</v>
      </c>
      <c r="D12" s="23"/>
      <c r="F12" s="117"/>
      <c r="G12" s="117"/>
    </row>
    <row r="13" spans="1:8">
      <c r="A13" s="15" t="s">
        <v>22</v>
      </c>
      <c r="B13" s="19"/>
      <c r="C13" s="20">
        <f>C6-C12</f>
        <v>1640</v>
      </c>
      <c r="D13" s="23"/>
      <c r="F13" s="76"/>
      <c r="G13" s="117"/>
    </row>
    <row r="14" spans="1:8">
      <c r="A14" s="15" t="s">
        <v>15</v>
      </c>
      <c r="B14" s="19"/>
      <c r="C14" s="20">
        <f>C5</f>
        <v>3200</v>
      </c>
      <c r="D14" s="23"/>
      <c r="F14" s="76"/>
      <c r="G14" s="117"/>
    </row>
    <row r="15" spans="1:8">
      <c r="B15" s="19"/>
      <c r="C15" s="20"/>
      <c r="D15" s="23"/>
      <c r="F15" s="76"/>
      <c r="G15" s="118"/>
    </row>
    <row r="16" spans="1:8">
      <c r="A16" s="28" t="s">
        <v>23</v>
      </c>
      <c r="B16" s="29"/>
      <c r="C16" s="21">
        <f>C14+C13</f>
        <v>4840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930</v>
      </c>
      <c r="D18" s="74"/>
      <c r="E18" s="75"/>
      <c r="F18" s="76"/>
      <c r="G18" s="76"/>
    </row>
    <row r="19" spans="1:7">
      <c r="A19" s="15"/>
      <c r="B19" s="6"/>
      <c r="C19" s="30">
        <f>C18*C16</f>
        <v>4501200</v>
      </c>
      <c r="D19" s="76" t="s">
        <v>68</v>
      </c>
      <c r="E19" s="30"/>
      <c r="F19" s="76"/>
      <c r="G19" s="76"/>
    </row>
    <row r="20" spans="1:7">
      <c r="A20" s="15"/>
      <c r="B20" s="61">
        <f>C20*0.8</f>
        <v>3240864</v>
      </c>
      <c r="C20" s="31">
        <f>C19*90%</f>
        <v>4051080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3600960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1860000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9377.5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>
        <v>27.5</v>
      </c>
      <c r="D33" s="116">
        <f>C33*10.764</f>
        <v>296.01</v>
      </c>
    </row>
    <row r="34" spans="1:4">
      <c r="C34"/>
      <c r="D34"/>
    </row>
    <row r="35" spans="1:4">
      <c r="C35"/>
      <c r="D35"/>
    </row>
    <row r="36" spans="1:4">
      <c r="C36"/>
      <c r="D36" s="11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55" zoomScaleNormal="55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655</v>
      </c>
      <c r="C2" s="4">
        <f t="shared" ref="C2:C15" si="2">B2*1.2</f>
        <v>786</v>
      </c>
      <c r="D2" s="4">
        <f t="shared" ref="D2:D15" si="3">C2*1.2</f>
        <v>943.19999999999993</v>
      </c>
      <c r="E2" s="5">
        <f t="shared" ref="E2:E15" si="4">R2</f>
        <v>3325000</v>
      </c>
      <c r="F2" s="4">
        <f t="shared" ref="F2:F15" si="5">ROUND((E2/B2),0)</f>
        <v>5076</v>
      </c>
      <c r="G2" s="4">
        <f t="shared" ref="G2:G15" si="6">ROUND((E2/C2),0)</f>
        <v>4230</v>
      </c>
      <c r="H2" s="4">
        <f t="shared" ref="H2:H15" si="7">ROUND((E2/D2),0)</f>
        <v>3525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>O2/1.2</f>
        <v>0</v>
      </c>
      <c r="Q2" s="73">
        <v>655</v>
      </c>
      <c r="R2" s="2">
        <v>3325000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7500000</v>
      </c>
      <c r="F3" s="4">
        <f t="shared" si="5"/>
        <v>6250</v>
      </c>
      <c r="G3" s="4">
        <f t="shared" si="6"/>
        <v>5208</v>
      </c>
      <c r="H3" s="4">
        <f t="shared" si="7"/>
        <v>4340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5" si="10">O3/1.2</f>
        <v>0</v>
      </c>
      <c r="Q3" s="73">
        <v>1200</v>
      </c>
      <c r="R3" s="2">
        <v>7500000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v>0</v>
      </c>
      <c r="Q8" s="73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v>0</v>
      </c>
      <c r="Q9" s="73">
        <v>0</v>
      </c>
      <c r="R9" s="2">
        <v>0</v>
      </c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v>0</v>
      </c>
      <c r="Q10" s="73">
        <f t="shared" ref="Q10" si="12">P10/1.2</f>
        <v>0</v>
      </c>
      <c r="R10" s="2">
        <v>0</v>
      </c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v>0</v>
      </c>
      <c r="Q11" s="73">
        <v>0</v>
      </c>
      <c r="R11" s="2">
        <v>0</v>
      </c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v>0</v>
      </c>
      <c r="Q12" s="73">
        <v>0</v>
      </c>
      <c r="R12" s="2">
        <v>0</v>
      </c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v>0</v>
      </c>
      <c r="Q13" s="73">
        <v>0</v>
      </c>
      <c r="R13" s="2">
        <v>0</v>
      </c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v>0</v>
      </c>
      <c r="Q14" s="73">
        <f t="shared" ref="Q14" si="13">P14/1.2</f>
        <v>0</v>
      </c>
      <c r="R14" s="2">
        <v>0</v>
      </c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v>0</v>
      </c>
      <c r="Q15" s="73">
        <v>0</v>
      </c>
      <c r="R15" s="2">
        <v>0</v>
      </c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C19" si="16">B16*1.2</f>
        <v>0</v>
      </c>
      <c r="D16" s="4">
        <f t="shared" ref="D16:D19" si="17">C16*1.2</f>
        <v>0</v>
      </c>
      <c r="E16" s="5">
        <f t="shared" ref="E16:E19" si="18">R16</f>
        <v>0</v>
      </c>
      <c r="F16" s="4" t="e">
        <f t="shared" ref="F16:F19" si="19">ROUND((E16/B16),0)</f>
        <v>#DIV/0!</v>
      </c>
      <c r="G16" s="4" t="e">
        <f t="shared" ref="G16:G19" si="20">ROUND((E16/C16),0)</f>
        <v>#DIV/0!</v>
      </c>
      <c r="H16" s="4" t="e">
        <f t="shared" ref="H16:H19" si="21">ROUND((E16/D16),0)</f>
        <v>#DIV/0!</v>
      </c>
      <c r="I16" s="4">
        <f t="shared" ref="I16:J19" si="22">T16</f>
        <v>0</v>
      </c>
      <c r="J16" s="4">
        <f t="shared" si="22"/>
        <v>0</v>
      </c>
      <c r="O16">
        <v>0</v>
      </c>
      <c r="P16">
        <v>0</v>
      </c>
      <c r="Q16"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O17">
        <v>0</v>
      </c>
      <c r="P17">
        <v>0</v>
      </c>
      <c r="Q17"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O18">
        <v>0</v>
      </c>
      <c r="P18">
        <v>0</v>
      </c>
      <c r="Q18">
        <f t="shared" ref="Q18" si="23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3">
        <v>0</v>
      </c>
      <c r="P19" s="73">
        <v>0</v>
      </c>
      <c r="Q19" s="73"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5:J23"/>
  <sheetViews>
    <sheetView topLeftCell="A4" workbookViewId="0">
      <selection activeCell="G5" sqref="G5:K24"/>
    </sheetView>
  </sheetViews>
  <sheetFormatPr defaultRowHeight="15"/>
  <sheetData>
    <row r="5" spans="7:10">
      <c r="G5" s="73"/>
    </row>
    <row r="6" spans="7:10">
      <c r="G6" s="73"/>
      <c r="J6" s="73"/>
    </row>
    <row r="7" spans="7:10">
      <c r="G7" s="73"/>
      <c r="J7" s="73"/>
    </row>
    <row r="8" spans="7:10">
      <c r="G8" s="73"/>
      <c r="J8" s="73"/>
    </row>
    <row r="9" spans="7:10">
      <c r="G9" s="73"/>
      <c r="J9" s="73"/>
    </row>
    <row r="10" spans="7:10">
      <c r="G10" s="73"/>
      <c r="J10" s="73"/>
    </row>
    <row r="11" spans="7:10">
      <c r="G11" s="73"/>
      <c r="J11" s="73"/>
    </row>
    <row r="15" spans="7:10">
      <c r="G15" s="73"/>
      <c r="J15" s="73"/>
    </row>
    <row r="16" spans="7:10">
      <c r="G16" s="73"/>
      <c r="J16" s="73"/>
    </row>
    <row r="17" spans="7:10">
      <c r="G17" s="73"/>
      <c r="J17" s="73"/>
    </row>
    <row r="18" spans="7:10">
      <c r="J18" s="73"/>
    </row>
    <row r="19" spans="7:10">
      <c r="G19" s="73"/>
      <c r="J19" s="73"/>
    </row>
    <row r="21" spans="7:10">
      <c r="G21" s="73"/>
    </row>
    <row r="22" spans="7:10">
      <c r="G22" s="73"/>
      <c r="J22" s="73"/>
    </row>
    <row r="23" spans="7:10">
      <c r="G23" s="73"/>
      <c r="J23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2024-12-21T12:53:26Z</dcterms:modified>
</cp:coreProperties>
</file>