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Vasai (West)\SURESH BAHADUR PATEL\"/>
    </mc:Choice>
  </mc:AlternateContent>
  <xr:revisionPtr revIDLastSave="0" documentId="13_ncr:1_{290FC053-782F-4663-8B55-07FD9DF007F4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P3" i="4" l="1"/>
  <c r="P2" i="4"/>
  <c r="C12" i="25" l="1"/>
  <c r="C5" i="25" l="1"/>
  <c r="C4" i="25"/>
  <c r="C3" i="25"/>
  <c r="Q2" i="4"/>
  <c r="Q3" i="4"/>
  <c r="B3" i="4" s="1"/>
  <c r="C3" i="4" s="1"/>
  <c r="D3" i="4" s="1"/>
  <c r="Q4" i="4"/>
  <c r="B4" i="4" s="1"/>
  <c r="C4" i="4" s="1"/>
  <c r="D4" i="4" s="1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<sst xmlns="http://schemas.openxmlformats.org/spreadsheetml/2006/main" count="128" uniqueCount="86">
  <si>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</si>
  <si>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</si>
  <si>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</si>
  <si>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</si>
  <si>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</si>
  <si>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</si>
  <si>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</si>
  <si>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</si>
  <si>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</si>
  <si>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</si>
  <si>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</si>
  <si>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</si>
  <si>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</si>
  <si>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</si>
  <si>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</si>
  <si>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</si>
  <si>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</si>
  <si>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</si>
  <si>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</si>
  <si>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</si>
  <si>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</si>
  <si>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</si>
  <si>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</si>
  <si>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</si>
  <si>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</si>
  <si>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</si>
  <si>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</si>
  <si>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</si>
  <si>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</si>
  <si>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</si>
  <si>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</si>
  <si>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</si>
  <si>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</si>
  <si>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</si>
  <si>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</si>
  <si>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</si>
  <si>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</si>
  <si>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</si>
  <si>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</si>
  <si>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</si>
  <si>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</si>
  <si>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</si>
  <si>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</si>
  <si>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</si>
  <si>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</si>
  <si>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</si>
  <si>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</si>
  <si>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</si>
  <si>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</si>
  <si>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</si>
  <si>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</si>
  <si>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</si>
  <si>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</si>
  <si>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</si>
  <si>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</si>
  <si>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</si>
  <si>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</si>
  <si>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</si>
  <si>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</si>
  <si>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</si>
  <si>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</si>
  <si>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</si>
  <si>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</si>
  <si>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</si>
  <si>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</si>
  <si>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</si>
  <si>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</si>
  <si>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</si>
  <si>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</si>
  <si>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</si>
  <si>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</si>
  <si>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</si>
  <si>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</si>
  <si>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</si>
  <si>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</si>
  <si>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</si>
  <si>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</si>
  <si>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</si>
  <si>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</si>
  <si>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</si>
  <si>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</si>
  <si>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</si>
  <si>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</si>
  <si>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</si>
  <si>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IGR-18.03.24</t>
  </si>
  <si>
    <t>IGR-21.07.23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</si>
</sst>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5734F-C488-4E41-8D27-66209E801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08B5C-8925-4965-958C-CD6EB6D62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7FB34-9279-41C1-B991-BA71C4DC8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DFE73-3F65-498C-8BB8-A5490504F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70A6B-52E8-4B0F-8955-83173B9AA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240820.57499999998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270220.57499999995</v>
      </c>
      <c r="D9" s="51" t="s">
        <v>62</v>
      </c>
      <c r="E9" s="52">
        <f>C9/10.764</f>
        <v>25104.103957636562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1999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25</v>
      </c>
      <c r="D13" s="58">
        <f>D12-C13</f>
        <v>75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A16" sqref="A16:B21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9000</v>
      </c>
      <c r="C3" s="19" t="s">
        <v>76</v>
      </c>
      <c r="D3" s="6" t="s">
        <v>72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6500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25</v>
      </c>
      <c r="C7" s="20">
        <v>2024</v>
      </c>
    </row>
    <row r="8" spans="1:4" x14ac:dyDescent="0.25">
      <c r="A8" s="13" t="s">
        <v>18</v>
      </c>
      <c r="B8" s="20">
        <f>B9-B7</f>
        <v>35</v>
      </c>
      <c r="C8" s="20">
        <v>1999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37.5</v>
      </c>
      <c r="C10" s="20"/>
    </row>
    <row r="11" spans="1:4" x14ac:dyDescent="0.25">
      <c r="A11" s="13"/>
      <c r="B11" s="21">
        <f>B10%</f>
        <v>0.375</v>
      </c>
      <c r="C11" s="21"/>
    </row>
    <row r="12" spans="1:4" x14ac:dyDescent="0.25">
      <c r="A12" s="13" t="s">
        <v>21</v>
      </c>
      <c r="B12" s="16">
        <f>B6*B11</f>
        <v>937.5</v>
      </c>
      <c r="C12" s="19"/>
    </row>
    <row r="13" spans="1:4" x14ac:dyDescent="0.25">
      <c r="A13" s="13" t="s">
        <v>22</v>
      </c>
      <c r="B13" s="16">
        <f>B6-B12</f>
        <v>1562.5</v>
      </c>
      <c r="C13" s="19"/>
    </row>
    <row r="14" spans="1:4" x14ac:dyDescent="0.25">
      <c r="A14" s="13" t="s">
        <v>15</v>
      </c>
      <c r="B14" s="16">
        <f>B5</f>
        <v>6500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8062.5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575</v>
      </c>
      <c r="C18" s="20"/>
    </row>
    <row r="19" spans="1:4" x14ac:dyDescent="0.25">
      <c r="A19" s="13" t="s">
        <v>74</v>
      </c>
      <c r="B19" s="24">
        <f>B18*B16</f>
        <v>4635937.5</v>
      </c>
      <c r="C19" s="65"/>
      <c r="D19" s="58"/>
    </row>
    <row r="20" spans="1:4" x14ac:dyDescent="0.25">
      <c r="A20" s="13" t="s">
        <v>24</v>
      </c>
      <c r="B20" s="25">
        <f>B19*90%</f>
        <v>4172343.75</v>
      </c>
      <c r="C20" s="24"/>
      <c r="D20" s="58"/>
    </row>
    <row r="21" spans="1:4" x14ac:dyDescent="0.25">
      <c r="A21" s="13" t="s">
        <v>25</v>
      </c>
      <c r="B21" s="25">
        <f>B19*80%</f>
        <v>3708750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1437500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9658.203125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5" sqref="T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380.05889999999994</v>
      </c>
      <c r="C2" s="4">
        <f t="shared" ref="C2:C16" si="1">B2*1.2</f>
        <v>456.07067999999992</v>
      </c>
      <c r="D2" s="4">
        <f t="shared" ref="D2:D16" si="2">C2*1.2</f>
        <v>547.28481599999986</v>
      </c>
      <c r="E2" s="5">
        <f t="shared" ref="E2:E16" si="3">R2</f>
        <v>3300000</v>
      </c>
      <c r="F2" s="4">
        <f t="shared" ref="F2:F15" si="4">ROUND((E2/B2),0)</f>
        <v>8683</v>
      </c>
      <c r="G2" s="67">
        <f t="shared" ref="G2:G15" si="5">ROUND((E2/C2),0)</f>
        <v>7236</v>
      </c>
      <c r="H2" s="67">
        <f t="shared" ref="H2:H15" si="6">ROUND((E2/D2),0)</f>
        <v>6030</v>
      </c>
      <c r="I2" s="67">
        <f t="shared" ref="I2:I15" si="7">T2</f>
        <v>0</v>
      </c>
      <c r="J2" s="67">
        <f t="shared" ref="J2:J15" si="8">U2</f>
        <v>0</v>
      </c>
      <c r="K2" s="68"/>
      <c r="L2" s="68"/>
      <c r="M2" s="68"/>
      <c r="N2" s="68"/>
      <c r="O2" s="68">
        <v>0</v>
      </c>
      <c r="P2" s="68">
        <f>42.37*10.764</f>
        <v>456.07067999999992</v>
      </c>
      <c r="Q2" s="68">
        <f t="shared" ref="Q2:Q10" si="9">P2/1.2</f>
        <v>380.05889999999994</v>
      </c>
      <c r="R2" s="69">
        <v>3300000</v>
      </c>
      <c r="S2" s="69" t="s">
        <v>84</v>
      </c>
    </row>
    <row r="3" spans="1:19" x14ac:dyDescent="0.25">
      <c r="A3" s="4">
        <v>2</v>
      </c>
      <c r="B3" s="4">
        <f t="shared" si="0"/>
        <v>344.26859999999999</v>
      </c>
      <c r="C3" s="4">
        <f t="shared" si="1"/>
        <v>413.12232</v>
      </c>
      <c r="D3" s="4">
        <f t="shared" si="2"/>
        <v>495.74678399999999</v>
      </c>
      <c r="E3" s="5">
        <f t="shared" si="3"/>
        <v>3000000</v>
      </c>
      <c r="F3" s="4">
        <f t="shared" si="4"/>
        <v>8714</v>
      </c>
      <c r="G3" s="67">
        <f t="shared" si="5"/>
        <v>7262</v>
      </c>
      <c r="H3" s="67">
        <f t="shared" si="6"/>
        <v>6051</v>
      </c>
      <c r="I3" s="67">
        <f t="shared" si="7"/>
        <v>0</v>
      </c>
      <c r="J3" s="67">
        <f t="shared" si="8"/>
        <v>0</v>
      </c>
      <c r="K3" s="68"/>
      <c r="L3" s="68"/>
      <c r="M3" s="68"/>
      <c r="N3" s="68"/>
      <c r="O3" s="68">
        <v>0</v>
      </c>
      <c r="P3" s="68">
        <f>38.38*10.764</f>
        <v>413.12232</v>
      </c>
      <c r="Q3" s="68">
        <f t="shared" si="9"/>
        <v>344.26859999999999</v>
      </c>
      <c r="R3" s="69">
        <v>3000000</v>
      </c>
      <c r="S3" s="69" t="s">
        <v>85</v>
      </c>
    </row>
    <row r="4" spans="1:19" x14ac:dyDescent="0.25">
      <c r="A4" s="4">
        <v>3</v>
      </c>
      <c r="B4" s="4">
        <f t="shared" si="0"/>
        <v>708.33333333333337</v>
      </c>
      <c r="C4" s="4">
        <f t="shared" si="1"/>
        <v>850</v>
      </c>
      <c r="D4" s="4">
        <f t="shared" si="2"/>
        <v>1020</v>
      </c>
      <c r="E4" s="5">
        <f t="shared" si="3"/>
        <v>5500000</v>
      </c>
      <c r="F4" s="4">
        <f t="shared" si="4"/>
        <v>7765</v>
      </c>
      <c r="G4" s="4">
        <f t="shared" si="5"/>
        <v>6471</v>
      </c>
      <c r="H4" s="4">
        <f t="shared" si="6"/>
        <v>5392</v>
      </c>
      <c r="I4" s="4">
        <f t="shared" si="7"/>
        <v>0</v>
      </c>
      <c r="J4" s="4">
        <f t="shared" si="8"/>
        <v>0</v>
      </c>
      <c r="O4">
        <v>0</v>
      </c>
      <c r="P4">
        <v>850</v>
      </c>
      <c r="Q4">
        <f t="shared" si="9"/>
        <v>708.33333333333337</v>
      </c>
      <c r="R4" s="2">
        <v>5500000</v>
      </c>
      <c r="S4" s="2"/>
    </row>
    <row r="5" spans="1:19" x14ac:dyDescent="0.25">
      <c r="A5" s="4">
        <v>4</v>
      </c>
      <c r="B5" s="4">
        <f t="shared" si="0"/>
        <v>770.83333333333337</v>
      </c>
      <c r="C5" s="4">
        <f t="shared" si="1"/>
        <v>925</v>
      </c>
      <c r="D5" s="4">
        <f t="shared" si="2"/>
        <v>1110</v>
      </c>
      <c r="E5" s="5">
        <f t="shared" si="3"/>
        <v>8500000</v>
      </c>
      <c r="F5" s="4">
        <f t="shared" si="4"/>
        <v>11027</v>
      </c>
      <c r="G5" s="67">
        <f t="shared" si="5"/>
        <v>9189</v>
      </c>
      <c r="H5" s="67">
        <f t="shared" si="6"/>
        <v>7658</v>
      </c>
      <c r="I5" s="67">
        <f t="shared" si="7"/>
        <v>0</v>
      </c>
      <c r="J5" s="67">
        <f t="shared" si="8"/>
        <v>0</v>
      </c>
      <c r="K5" s="68"/>
      <c r="L5" s="68"/>
      <c r="M5" s="68"/>
      <c r="N5" s="68"/>
      <c r="O5" s="68">
        <v>0</v>
      </c>
      <c r="P5" s="68">
        <v>925</v>
      </c>
      <c r="Q5" s="68">
        <f t="shared" ref="Q5" si="10">P5/1.2</f>
        <v>770.83333333333337</v>
      </c>
      <c r="R5" s="69">
        <v>8500000</v>
      </c>
      <c r="S5" s="2"/>
    </row>
    <row r="6" spans="1:19" x14ac:dyDescent="0.25">
      <c r="A6" s="4">
        <v>5</v>
      </c>
      <c r="B6" s="4">
        <f t="shared" si="0"/>
        <v>625</v>
      </c>
      <c r="C6" s="4">
        <f t="shared" si="1"/>
        <v>750</v>
      </c>
      <c r="D6" s="4">
        <f t="shared" si="2"/>
        <v>900</v>
      </c>
      <c r="E6" s="5">
        <f t="shared" si="3"/>
        <v>6500000</v>
      </c>
      <c r="F6" s="4">
        <f t="shared" si="4"/>
        <v>10400</v>
      </c>
      <c r="G6" s="67">
        <f t="shared" si="5"/>
        <v>8667</v>
      </c>
      <c r="H6" s="67">
        <f t="shared" si="6"/>
        <v>7222</v>
      </c>
      <c r="I6" s="67">
        <f t="shared" si="7"/>
        <v>0</v>
      </c>
      <c r="J6" s="67">
        <f t="shared" si="8"/>
        <v>0</v>
      </c>
      <c r="K6" s="68"/>
      <c r="L6" s="68"/>
      <c r="M6" s="68"/>
      <c r="N6" s="68"/>
      <c r="O6" s="68">
        <v>0</v>
      </c>
      <c r="P6" s="68">
        <v>750</v>
      </c>
      <c r="Q6" s="68">
        <f t="shared" si="9"/>
        <v>625</v>
      </c>
      <c r="R6" s="69">
        <v>6500000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ref="P5:P10" si="11">O7/1.2</f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/>
      <c r="F28" s="45" t="s">
        <v>71</v>
      </c>
      <c r="G28" s="45">
        <v>0</v>
      </c>
    </row>
    <row r="29" spans="1:19" s="9" customFormat="1" x14ac:dyDescent="0.25">
      <c r="C29" s="60" t="s">
        <v>1</v>
      </c>
      <c r="D29" s="60"/>
      <c r="F29" s="45" t="s">
        <v>72</v>
      </c>
      <c r="G29" s="45">
        <v>575</v>
      </c>
      <c r="H29" s="9" t="e">
        <f>G29/G28</f>
        <v>#DIV/0!</v>
      </c>
    </row>
    <row r="30" spans="1:19" s="9" customFormat="1" x14ac:dyDescent="0.25">
      <c r="F30" s="45" t="s">
        <v>73</v>
      </c>
      <c r="G30" s="45">
        <v>8000</v>
      </c>
    </row>
    <row r="31" spans="1:19" s="9" customFormat="1" x14ac:dyDescent="0.25">
      <c r="C31" s="63"/>
      <c r="D31" s="63"/>
      <c r="F31" s="63" t="s">
        <v>74</v>
      </c>
      <c r="G31" s="63">
        <f>G29*G30</f>
        <v>4600000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4140000</v>
      </c>
    </row>
    <row r="33" spans="3:7" s="9" customFormat="1" x14ac:dyDescent="0.25">
      <c r="C33" s="63"/>
      <c r="D33" s="63"/>
      <c r="F33" s="63" t="s">
        <v>25</v>
      </c>
      <c r="G33" s="63">
        <f>G31*80%</f>
        <v>3680000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19" sqref="U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2024-12-23T09:54:04Z</dcterms:modified>
</cp:coreProperties>
</file>