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O9" i="15" l="1"/>
  <c r="R8" i="13"/>
  <c r="W34" i="4"/>
  <c r="G29" i="4"/>
  <c r="Q9" i="4" l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Q7" i="4"/>
  <c r="B7" i="4" s="1"/>
  <c r="C7" i="4" s="1"/>
  <c r="D7" i="4" s="1"/>
  <c r="J7" i="4"/>
  <c r="I7" i="4"/>
  <c r="E7" i="4"/>
  <c r="A7" i="4"/>
  <c r="Q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20" i="4"/>
  <c r="B20" i="4" s="1"/>
  <c r="C20" i="4" s="1"/>
  <c r="D20" i="4" s="1"/>
  <c r="J20" i="4"/>
  <c r="I20" i="4"/>
  <c r="E20" i="4"/>
  <c r="A20" i="4"/>
  <c r="H8" i="4" l="1"/>
  <c r="H6" i="4"/>
  <c r="H4" i="4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Q18" i="4"/>
  <c r="B18" i="4" s="1"/>
  <c r="C18" i="4" s="1"/>
  <c r="D18" i="4" s="1"/>
  <c r="J18" i="4"/>
  <c r="I18" i="4"/>
  <c r="E18" i="4"/>
  <c r="A18" i="4"/>
  <c r="Q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4" i="4" l="1"/>
  <c r="W43" i="4"/>
  <c r="S38" i="4"/>
  <c r="W48" i="4" l="1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<sst xmlns="http://schemas.openxmlformats.org/spreadsheetml/2006/main" count="49" uniqueCount="42">
  <si>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</si>
  <si>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</si>
  <si>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</si>
  <si>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</si>
  <si>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</si>
  <si>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</si>
  <si>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</si>
  <si>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</si>
  <si>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</si>
  <si>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</si>
  <si>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</si>
  <si>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</si>
  <si>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</si>
  <si>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</si>
  <si>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</si>
  <si>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</si>
  <si>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</si>
  <si>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</si>
  <si>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</si>
  <si>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</si>
  <si>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</si>
  <si>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</si>
  <si>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</si>
  <si>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</si>
  <si>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</si>
  <si>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</si>
  <si>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</si>
  <si>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</si>
  <si>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</si>
  <si>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</si>
  <si>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</si>
  <si>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</si>
  <si>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</si>
  <si>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</si>
  <si>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</si>
  <si>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</si>
  <si>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</si>
  <si>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</si>
  <si>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Agree BUA</t>
  </si>
  <si>
    <t xml:space="preserve">As per previous valuation report </t>
  </si>
  <si>
    <t>Bank of India ( Mahalaxmi Branch ) - Mr Govind R Goel And Mrs Sharda R Goel</t>
  </si>
  <si>
    <t>rate on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</si>
</sst>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14</xdr:col>
      <xdr:colOff>124693</xdr:colOff>
      <xdr:row>25</xdr:row>
      <xdr:rowOff>114954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6220693" cy="46869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6</xdr:row>
      <xdr:rowOff>0</xdr:rowOff>
    </xdr:from>
    <xdr:to>
      <xdr:col>14</xdr:col>
      <xdr:colOff>115167</xdr:colOff>
      <xdr:row>30</xdr:row>
      <xdr:rowOff>134007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143000"/>
          <a:ext cx="6211167" cy="47060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12</xdr:col>
      <xdr:colOff>77061</xdr:colOff>
      <xdr:row>25</xdr:row>
      <xdr:rowOff>638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173061" cy="45726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16</xdr:col>
      <xdr:colOff>48823</xdr:colOff>
      <xdr:row>33</xdr:row>
      <xdr:rowOff>172278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583223" cy="593490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18</xdr:col>
      <xdr:colOff>144256</xdr:colOff>
      <xdr:row>33</xdr:row>
      <xdr:rowOff>10218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333500"/>
          <a:ext cx="9897856" cy="49632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</xdr:row>
      <xdr:rowOff>0</xdr:rowOff>
    </xdr:from>
    <xdr:to>
      <xdr:col>25</xdr:col>
      <xdr:colOff>306204</xdr:colOff>
      <xdr:row>28</xdr:row>
      <xdr:rowOff>718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86400" y="190500"/>
          <a:ext cx="10059804" cy="51442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15</xdr:col>
      <xdr:colOff>153272</xdr:colOff>
      <xdr:row>30</xdr:row>
      <xdr:rowOff>105534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381000"/>
          <a:ext cx="6249272" cy="543953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12</xdr:col>
      <xdr:colOff>38956</xdr:colOff>
      <xdr:row>31</xdr:row>
      <xdr:rowOff>38876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6134956" cy="556337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19</xdr:col>
      <xdr:colOff>220637</xdr:colOff>
      <xdr:row>34</xdr:row>
      <xdr:rowOff>38956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1193437" cy="613495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19</xdr:col>
      <xdr:colOff>573026</xdr:colOff>
      <xdr:row>34</xdr:row>
      <xdr:rowOff>58009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10936226" cy="61540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D4" zoomScaleNormal="100" workbookViewId="0">
      <selection activeCell="A15" sqref="A15:R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798</v>
      </c>
      <c r="C3" s="4">
        <f>B3*1.2</f>
        <v>957.59999999999991</v>
      </c>
      <c r="D3" s="4">
        <f t="shared" ref="D3:D9" si="2">C3*1.2</f>
        <v>1149.1199999999999</v>
      </c>
      <c r="E3" s="5">
        <f t="shared" ref="E3:E9" si="3">R3</f>
        <v>10000000</v>
      </c>
      <c r="F3" s="9">
        <f t="shared" ref="F3:F9" si="4">ROUND((E3/B3),0)</f>
        <v>12531</v>
      </c>
      <c r="G3" s="9">
        <f t="shared" ref="G3:G9" si="5">ROUND((E3/C3),0)</f>
        <v>10443</v>
      </c>
      <c r="H3" s="9">
        <f t="shared" ref="H3:H9" si="6">ROUND((E3/D3),0)</f>
        <v>8702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798</v>
      </c>
      <c r="R3" s="2">
        <v>10000000</v>
      </c>
    </row>
    <row r="4" spans="1:20" x14ac:dyDescent="0.25">
      <c r="A4" s="4">
        <f t="shared" si="0"/>
        <v>0</v>
      </c>
      <c r="B4" s="4">
        <f t="shared" si="1"/>
        <v>798</v>
      </c>
      <c r="C4" s="4">
        <f t="shared" ref="C4:C9" si="9">B4*1.2</f>
        <v>957.59999999999991</v>
      </c>
      <c r="D4" s="4">
        <f t="shared" si="2"/>
        <v>1149.1199999999999</v>
      </c>
      <c r="E4" s="5">
        <f t="shared" si="3"/>
        <v>9000000</v>
      </c>
      <c r="F4" s="9">
        <f t="shared" si="4"/>
        <v>11278</v>
      </c>
      <c r="G4" s="9">
        <f t="shared" si="5"/>
        <v>9398</v>
      </c>
      <c r="H4" s="9">
        <f t="shared" si="6"/>
        <v>7832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798</v>
      </c>
      <c r="R4" s="2">
        <v>9000000</v>
      </c>
    </row>
    <row r="5" spans="1:20" x14ac:dyDescent="0.25">
      <c r="A5" s="4">
        <f t="shared" si="0"/>
        <v>0</v>
      </c>
      <c r="B5" s="4">
        <f t="shared" si="1"/>
        <v>2135</v>
      </c>
      <c r="C5" s="4">
        <f t="shared" si="9"/>
        <v>2562</v>
      </c>
      <c r="D5" s="4">
        <f t="shared" si="2"/>
        <v>3074.4</v>
      </c>
      <c r="E5" s="5">
        <f t="shared" si="3"/>
        <v>22000000</v>
      </c>
      <c r="F5" s="9">
        <f t="shared" si="4"/>
        <v>10304</v>
      </c>
      <c r="G5" s="9">
        <f t="shared" si="5"/>
        <v>8587</v>
      </c>
      <c r="H5" s="9">
        <f t="shared" si="6"/>
        <v>7156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2135</v>
      </c>
      <c r="R5" s="2">
        <v>22000000</v>
      </c>
    </row>
    <row r="6" spans="1:20" x14ac:dyDescent="0.25">
      <c r="A6" s="4">
        <f t="shared" si="0"/>
        <v>0</v>
      </c>
      <c r="B6" s="4">
        <f t="shared" si="1"/>
        <v>483.33333333333337</v>
      </c>
      <c r="C6" s="4">
        <f t="shared" si="9"/>
        <v>580</v>
      </c>
      <c r="D6" s="4">
        <f t="shared" si="2"/>
        <v>696</v>
      </c>
      <c r="E6" s="5">
        <f t="shared" si="3"/>
        <v>7575000</v>
      </c>
      <c r="F6" s="9">
        <f t="shared" si="4"/>
        <v>15672</v>
      </c>
      <c r="G6" s="9">
        <f t="shared" si="5"/>
        <v>13060</v>
      </c>
      <c r="H6" s="9">
        <f t="shared" si="6"/>
        <v>10884</v>
      </c>
      <c r="I6" s="4" t="e">
        <f>#REF!</f>
        <v>#REF!</v>
      </c>
      <c r="J6" s="4">
        <f t="shared" si="7"/>
        <v>0</v>
      </c>
      <c r="O6">
        <v>0</v>
      </c>
      <c r="P6">
        <v>580</v>
      </c>
      <c r="Q6">
        <f t="shared" ref="Q6:Q9" si="10">P6/1.2</f>
        <v>483.33333333333337</v>
      </c>
      <c r="R6" s="2">
        <v>7575000</v>
      </c>
    </row>
    <row r="7" spans="1:20" s="47" customFormat="1" x14ac:dyDescent="0.25">
      <c r="A7" s="45">
        <f t="shared" si="0"/>
        <v>0</v>
      </c>
      <c r="B7" s="45">
        <f t="shared" si="1"/>
        <v>370</v>
      </c>
      <c r="C7" s="45">
        <f t="shared" si="9"/>
        <v>444</v>
      </c>
      <c r="D7" s="45">
        <f t="shared" si="2"/>
        <v>532.79999999999995</v>
      </c>
      <c r="E7" s="46">
        <f t="shared" si="3"/>
        <v>4950000</v>
      </c>
      <c r="F7" s="45">
        <f t="shared" si="4"/>
        <v>13378</v>
      </c>
      <c r="G7" s="45">
        <f t="shared" si="5"/>
        <v>11149</v>
      </c>
      <c r="H7" s="45">
        <f t="shared" si="6"/>
        <v>9291</v>
      </c>
      <c r="I7" s="45" t="e">
        <f>#REF!</f>
        <v>#REF!</v>
      </c>
      <c r="J7" s="45">
        <f t="shared" si="7"/>
        <v>0</v>
      </c>
      <c r="O7" s="47">
        <v>0</v>
      </c>
      <c r="P7" s="47">
        <v>444</v>
      </c>
      <c r="Q7" s="47">
        <f t="shared" si="10"/>
        <v>370</v>
      </c>
      <c r="R7" s="48">
        <v>4950000</v>
      </c>
    </row>
    <row r="8" spans="1:20" x14ac:dyDescent="0.25">
      <c r="A8" s="4">
        <f t="shared" si="0"/>
        <v>0</v>
      </c>
      <c r="B8" s="4">
        <f t="shared" si="1"/>
        <v>881</v>
      </c>
      <c r="C8" s="4">
        <f t="shared" si="9"/>
        <v>1057.2</v>
      </c>
      <c r="D8" s="4">
        <f t="shared" si="2"/>
        <v>1268.6400000000001</v>
      </c>
      <c r="E8" s="5">
        <f t="shared" si="3"/>
        <v>7300000</v>
      </c>
      <c r="F8" s="9">
        <f t="shared" si="4"/>
        <v>8286</v>
      </c>
      <c r="G8" s="9">
        <f t="shared" si="5"/>
        <v>6905</v>
      </c>
      <c r="H8" s="9">
        <f t="shared" si="6"/>
        <v>5754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881</v>
      </c>
      <c r="R8" s="2">
        <v>7300000</v>
      </c>
    </row>
    <row r="9" spans="1:20" s="47" customFormat="1" x14ac:dyDescent="0.25">
      <c r="A9" s="45">
        <f t="shared" si="0"/>
        <v>0</v>
      </c>
      <c r="B9" s="45">
        <f t="shared" si="1"/>
        <v>483.33333333333337</v>
      </c>
      <c r="C9" s="45">
        <f t="shared" si="9"/>
        <v>580</v>
      </c>
      <c r="D9" s="45">
        <f t="shared" si="2"/>
        <v>696</v>
      </c>
      <c r="E9" s="46">
        <f t="shared" si="3"/>
        <v>6950000</v>
      </c>
      <c r="F9" s="45">
        <f t="shared" si="4"/>
        <v>14379</v>
      </c>
      <c r="G9" s="45">
        <f t="shared" si="5"/>
        <v>11983</v>
      </c>
      <c r="H9" s="45">
        <f t="shared" si="6"/>
        <v>9986</v>
      </c>
      <c r="I9" s="45" t="e">
        <f>#REF!</f>
        <v>#REF!</v>
      </c>
      <c r="J9" s="45">
        <f t="shared" si="7"/>
        <v>0</v>
      </c>
      <c r="O9" s="47">
        <v>0</v>
      </c>
      <c r="P9" s="47">
        <v>580</v>
      </c>
      <c r="Q9" s="47">
        <f t="shared" si="10"/>
        <v>483.33333333333337</v>
      </c>
      <c r="R9" s="48">
        <v>6950000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450</v>
      </c>
      <c r="C16" s="4">
        <f t="shared" ref="C16:C25" si="34">B16*1.2</f>
        <v>540</v>
      </c>
      <c r="D16" s="4">
        <f t="shared" ref="D16:D25" si="35">C16*1.2</f>
        <v>648</v>
      </c>
      <c r="E16" s="5">
        <f t="shared" ref="E16:E25" si="36">R16</f>
        <v>5900000</v>
      </c>
      <c r="F16" s="9">
        <f t="shared" ref="F16:F25" si="37">ROUND((E16/B16),0)</f>
        <v>13111</v>
      </c>
      <c r="G16" s="9">
        <f t="shared" ref="G16:G25" si="38">ROUND((E16/C16),0)</f>
        <v>10926</v>
      </c>
      <c r="H16" s="9">
        <f t="shared" ref="H16:H25" si="39">ROUND((E16/D16),0)</f>
        <v>9105</v>
      </c>
      <c r="I16" s="4" t="e">
        <f>#REF!</f>
        <v>#REF!</v>
      </c>
      <c r="J16" s="4">
        <f t="shared" ref="J16:J25" si="40">S16</f>
        <v>0</v>
      </c>
      <c r="O16">
        <v>0</v>
      </c>
      <c r="P16">
        <f t="shared" ref="P16:Q25" si="41">O16/1.2</f>
        <v>0</v>
      </c>
      <c r="Q16">
        <v>450</v>
      </c>
      <c r="R16" s="2">
        <v>5900000</v>
      </c>
    </row>
    <row r="17" spans="1:25" x14ac:dyDescent="0.25">
      <c r="A17" s="4">
        <f t="shared" si="32"/>
        <v>0</v>
      </c>
      <c r="B17" s="4">
        <f t="shared" si="33"/>
        <v>579.16666666666674</v>
      </c>
      <c r="C17" s="4">
        <f t="shared" si="34"/>
        <v>695.00000000000011</v>
      </c>
      <c r="D17" s="4">
        <f t="shared" si="35"/>
        <v>834.00000000000011</v>
      </c>
      <c r="E17" s="5">
        <f t="shared" si="36"/>
        <v>8300000</v>
      </c>
      <c r="F17" s="9">
        <f t="shared" si="37"/>
        <v>14331</v>
      </c>
      <c r="G17" s="9">
        <f t="shared" si="38"/>
        <v>11942</v>
      </c>
      <c r="H17" s="9">
        <f t="shared" si="39"/>
        <v>9952</v>
      </c>
      <c r="I17" s="4" t="e">
        <f>#REF!</f>
        <v>#REF!</v>
      </c>
      <c r="J17" s="4">
        <f t="shared" si="40"/>
        <v>0</v>
      </c>
      <c r="O17">
        <v>0</v>
      </c>
      <c r="P17">
        <v>695</v>
      </c>
      <c r="Q17">
        <f t="shared" si="41"/>
        <v>579.16666666666674</v>
      </c>
      <c r="R17" s="2">
        <v>8300000</v>
      </c>
    </row>
    <row r="18" spans="1:25" x14ac:dyDescent="0.25">
      <c r="A18" s="4">
        <f t="shared" si="32"/>
        <v>0</v>
      </c>
      <c r="B18" s="4">
        <f t="shared" si="33"/>
        <v>902.5</v>
      </c>
      <c r="C18" s="4">
        <f t="shared" si="34"/>
        <v>1083</v>
      </c>
      <c r="D18" s="4">
        <f t="shared" si="35"/>
        <v>1299.5999999999999</v>
      </c>
      <c r="E18" s="5">
        <f t="shared" si="36"/>
        <v>13000000</v>
      </c>
      <c r="F18" s="9">
        <f t="shared" si="37"/>
        <v>14404</v>
      </c>
      <c r="G18" s="9">
        <f t="shared" si="38"/>
        <v>12004</v>
      </c>
      <c r="H18" s="9">
        <f t="shared" si="39"/>
        <v>10003</v>
      </c>
      <c r="I18" s="4" t="e">
        <f>#REF!</f>
        <v>#REF!</v>
      </c>
      <c r="J18" s="4">
        <f t="shared" si="40"/>
        <v>0</v>
      </c>
      <c r="O18">
        <v>0</v>
      </c>
      <c r="P18">
        <v>1083</v>
      </c>
      <c r="Q18">
        <f t="shared" si="41"/>
        <v>902.5</v>
      </c>
      <c r="R18" s="2">
        <v>13000000</v>
      </c>
    </row>
    <row r="19" spans="1:25" x14ac:dyDescent="0.25">
      <c r="A19" s="4">
        <f t="shared" ref="A19:A22" si="42">N19</f>
        <v>0</v>
      </c>
      <c r="B19" s="4">
        <f t="shared" ref="B19:B22" si="43">Q19</f>
        <v>500</v>
      </c>
      <c r="C19" s="4">
        <f t="shared" ref="C19:C22" si="44">B19*1.2</f>
        <v>600</v>
      </c>
      <c r="D19" s="4">
        <f t="shared" ref="D19:D22" si="45">C19*1.2</f>
        <v>720</v>
      </c>
      <c r="E19" s="5">
        <f t="shared" ref="E19:E22" si="46">R19</f>
        <v>8500000</v>
      </c>
      <c r="F19" s="9">
        <f t="shared" ref="F19:F22" si="47">ROUND((E19/B19),0)</f>
        <v>17000</v>
      </c>
      <c r="G19" s="9">
        <f t="shared" ref="G19:G22" si="48">ROUND((E19/C19),0)</f>
        <v>14167</v>
      </c>
      <c r="H19" s="9">
        <f t="shared" ref="H19:H22" si="49">ROUND((E19/D19),0)</f>
        <v>11806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v>500</v>
      </c>
      <c r="R19" s="2">
        <v>8500000</v>
      </c>
    </row>
    <row r="20" spans="1:25" x14ac:dyDescent="0.25">
      <c r="A20" s="4">
        <f t="shared" si="42"/>
        <v>0</v>
      </c>
      <c r="B20" s="4">
        <f t="shared" si="43"/>
        <v>1000</v>
      </c>
      <c r="C20" s="4">
        <f t="shared" si="44"/>
        <v>1200</v>
      </c>
      <c r="D20" s="4">
        <f t="shared" si="45"/>
        <v>1440</v>
      </c>
      <c r="E20" s="5">
        <f t="shared" si="46"/>
        <v>11000000</v>
      </c>
      <c r="F20" s="9">
        <f t="shared" si="47"/>
        <v>11000</v>
      </c>
      <c r="G20" s="9">
        <f t="shared" si="48"/>
        <v>9167</v>
      </c>
      <c r="H20" s="9">
        <f t="shared" si="49"/>
        <v>7639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v>1000</v>
      </c>
      <c r="R20" s="2">
        <v>11000000</v>
      </c>
    </row>
    <row r="21" spans="1:25" s="47" customFormat="1" x14ac:dyDescent="0.25">
      <c r="A21" s="45">
        <f t="shared" si="42"/>
        <v>0</v>
      </c>
      <c r="B21" s="45">
        <f t="shared" si="43"/>
        <v>800</v>
      </c>
      <c r="C21" s="45">
        <f t="shared" si="44"/>
        <v>960</v>
      </c>
      <c r="D21" s="45">
        <f t="shared" si="45"/>
        <v>1152</v>
      </c>
      <c r="E21" s="46">
        <f t="shared" si="46"/>
        <v>19000000</v>
      </c>
      <c r="F21" s="45">
        <f t="shared" si="47"/>
        <v>23750</v>
      </c>
      <c r="G21" s="45">
        <f t="shared" si="48"/>
        <v>19792</v>
      </c>
      <c r="H21" s="45">
        <f t="shared" si="49"/>
        <v>16493</v>
      </c>
      <c r="I21" s="45" t="e">
        <f>#REF!</f>
        <v>#REF!</v>
      </c>
      <c r="J21" s="45">
        <f t="shared" si="50"/>
        <v>0</v>
      </c>
      <c r="O21" s="47">
        <v>0</v>
      </c>
      <c r="P21" s="47">
        <f t="shared" si="51"/>
        <v>0</v>
      </c>
      <c r="Q21" s="47">
        <v>800</v>
      </c>
      <c r="R21" s="48">
        <v>19000000</v>
      </c>
    </row>
    <row r="22" spans="1:25" s="47" customFormat="1" x14ac:dyDescent="0.25">
      <c r="A22" s="45">
        <f t="shared" si="42"/>
        <v>0</v>
      </c>
      <c r="B22" s="45">
        <f t="shared" si="43"/>
        <v>780</v>
      </c>
      <c r="C22" s="45">
        <f t="shared" si="44"/>
        <v>936</v>
      </c>
      <c r="D22" s="45">
        <f t="shared" si="45"/>
        <v>1123.2</v>
      </c>
      <c r="E22" s="46">
        <f t="shared" si="46"/>
        <v>15000000</v>
      </c>
      <c r="F22" s="45">
        <f t="shared" si="47"/>
        <v>19231</v>
      </c>
      <c r="G22" s="45">
        <f t="shared" si="48"/>
        <v>16026</v>
      </c>
      <c r="H22" s="45">
        <f t="shared" si="49"/>
        <v>13355</v>
      </c>
      <c r="I22" s="45" t="e">
        <f>#REF!</f>
        <v>#REF!</v>
      </c>
      <c r="J22" s="45">
        <f t="shared" si="50"/>
        <v>0</v>
      </c>
      <c r="O22" s="47">
        <v>0</v>
      </c>
      <c r="P22" s="47">
        <f t="shared" si="51"/>
        <v>0</v>
      </c>
      <c r="Q22" s="47">
        <v>780</v>
      </c>
      <c r="R22" s="48">
        <v>15000000</v>
      </c>
    </row>
    <row r="23" spans="1:25" x14ac:dyDescent="0.25">
      <c r="A23" s="4">
        <f t="shared" ref="A23" si="52">N23</f>
        <v>0</v>
      </c>
      <c r="B23" s="4">
        <f t="shared" ref="B23" si="53">Q23</f>
        <v>0</v>
      </c>
      <c r="C23" s="4">
        <f t="shared" ref="C23" si="54">B23*1.2</f>
        <v>0</v>
      </c>
      <c r="D23" s="4">
        <f t="shared" ref="D23" si="55">C23*1.2</f>
        <v>0</v>
      </c>
      <c r="E23" s="5">
        <f t="shared" ref="E23" si="56">R23</f>
        <v>0</v>
      </c>
      <c r="F23" s="9" t="e">
        <f t="shared" ref="F23" si="57">ROUND((E23/B23),0)</f>
        <v>#DIV/0!</v>
      </c>
      <c r="G23" s="9" t="e">
        <f t="shared" ref="G23" si="58">ROUND((E23/C23),0)</f>
        <v>#DIV/0!</v>
      </c>
      <c r="H23" s="9" t="e">
        <f t="shared" ref="H23" si="59">ROUND((E23/D23),0)</f>
        <v>#DIV/0!</v>
      </c>
      <c r="I23" s="4" t="e">
        <f>#REF!</f>
        <v>#REF!</v>
      </c>
      <c r="J23" s="4">
        <f t="shared" ref="J23" si="60">S23</f>
        <v>0</v>
      </c>
      <c r="O23">
        <v>0</v>
      </c>
      <c r="P23">
        <f t="shared" ref="P23" si="61">O23/1.2</f>
        <v>0</v>
      </c>
      <c r="Q23">
        <f t="shared" ref="Q23" si="62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13000</v>
      </c>
      <c r="X26" s="20" t="s">
        <v>41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10500</v>
      </c>
      <c r="X28" s="22"/>
    </row>
    <row r="29" spans="1:25" ht="15.75" x14ac:dyDescent="0.25">
      <c r="E29" t="s">
        <v>38</v>
      </c>
      <c r="F29" s="7">
        <v>92.56</v>
      </c>
      <c r="G29" s="6">
        <f>F29*10.764</f>
        <v>996.31583999999998</v>
      </c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S30" s="10"/>
      <c r="T30" s="10"/>
      <c r="U30" s="17" t="s">
        <v>17</v>
      </c>
      <c r="V30" s="23"/>
      <c r="W30" s="24">
        <f>X30-X31</f>
        <v>15</v>
      </c>
      <c r="X30" s="25">
        <v>2024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45</v>
      </c>
      <c r="X31" s="31">
        <v>2009</v>
      </c>
      <c r="Y31" t="s">
        <v>39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22.5</v>
      </c>
      <c r="X33" s="24"/>
    </row>
    <row r="34" spans="15:24" ht="15.75" x14ac:dyDescent="0.25">
      <c r="U34" s="17"/>
      <c r="V34" s="26"/>
      <c r="W34" s="27">
        <f>W33%</f>
        <v>0.22500000000000001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562.5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1937.5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10500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12437.5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32</v>
      </c>
      <c r="V41" s="30"/>
      <c r="W41" s="25">
        <v>996</v>
      </c>
      <c r="X41" s="24"/>
    </row>
    <row r="42" spans="15:24" ht="15.75" x14ac:dyDescent="0.25">
      <c r="P42" s="13" t="s">
        <v>30</v>
      </c>
      <c r="Q42" s="44"/>
      <c r="R42" s="44"/>
      <c r="S42" s="44"/>
      <c r="T42" s="11"/>
      <c r="U42" s="17" t="s">
        <v>24</v>
      </c>
      <c r="V42" s="31"/>
      <c r="W42" s="32">
        <f>W39*W41+X43</f>
        <v>12387750</v>
      </c>
      <c r="X42" s="33"/>
    </row>
    <row r="43" spans="15:24" ht="15.75" x14ac:dyDescent="0.25">
      <c r="Q43" s="44"/>
      <c r="R43" s="44"/>
      <c r="S43" s="44"/>
      <c r="T43" s="10"/>
      <c r="U43" s="17" t="s">
        <v>25</v>
      </c>
      <c r="V43" s="23"/>
      <c r="W43" s="34">
        <f>W42*0.85</f>
        <v>10529587.5</v>
      </c>
      <c r="X43" s="35"/>
    </row>
    <row r="44" spans="15:24" ht="15.75" x14ac:dyDescent="0.25">
      <c r="Q44" s="44"/>
      <c r="R44" s="44"/>
      <c r="S44" s="44"/>
      <c r="T44" s="10"/>
      <c r="U44" s="17" t="s">
        <v>26</v>
      </c>
      <c r="V44" s="23"/>
      <c r="W44" s="34">
        <f>W42*0.7</f>
        <v>8671425</v>
      </c>
      <c r="X44" s="34"/>
    </row>
    <row r="45" spans="15:24" ht="15.75" x14ac:dyDescent="0.25">
      <c r="O45" s="10"/>
      <c r="P45" s="10"/>
      <c r="Q45" s="44"/>
      <c r="R45" s="44"/>
      <c r="S45" s="44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2490000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25807.8125</v>
      </c>
      <c r="X48" s="34"/>
    </row>
  </sheetData>
  <mergeCells count="4">
    <mergeCell ref="A15:R15"/>
    <mergeCell ref="A2:R2"/>
    <mergeCell ref="P33:T33"/>
    <mergeCell ref="Q42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8:R44"/>
  <sheetViews>
    <sheetView topLeftCell="D1" zoomScaleNormal="100" workbookViewId="0">
      <selection activeCell="R9" sqref="R9"/>
    </sheetView>
  </sheetViews>
  <sheetFormatPr defaultRowHeight="15" x14ac:dyDescent="0.25"/>
  <sheetData>
    <row r="8" spans="17:18" x14ac:dyDescent="0.25">
      <c r="Q8">
        <v>74.180000000000007</v>
      </c>
      <c r="R8">
        <f>Q8*10.764</f>
        <v>798.47352000000001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6" workbookViewId="0">
      <selection activeCell="E7" sqref="E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"/>
  <sheetViews>
    <sheetView zoomScaleNormal="100" workbookViewId="0">
      <selection activeCell="O10" sqref="O10"/>
    </sheetView>
  </sheetViews>
  <sheetFormatPr defaultRowHeight="15" x14ac:dyDescent="0.25"/>
  <sheetData>
    <row r="2" spans="1:15" x14ac:dyDescent="0.25">
      <c r="A2" s="6"/>
    </row>
    <row r="9" spans="1:15" x14ac:dyDescent="0.25">
      <c r="N9">
        <v>198.33</v>
      </c>
      <c r="O9">
        <f>N9*10.764</f>
        <v>2134.8241200000002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C2" sqref="C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zoomScaleNormal="100" workbookViewId="0">
      <selection activeCell="C8" sqref="C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J2" sqref="J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R8" sqref="R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O7" sqref="O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6" sqref="B2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PJ</cp:lastModifiedBy>
  <cp:lastPrinted>2019-11-05T06:14:02Z</cp:lastPrinted>
  <dcterms:created xsi:type="dcterms:W3CDTF">2018-02-17T10:36:41Z</dcterms:created>
  <dcterms:modified xsi:type="dcterms:W3CDTF">2024-12-25T20:45:28Z</dcterms:modified>
</cp:coreProperties>
</file>