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HLC CBD Belapur\Satish Maruti Pardhe\"/>
    </mc:Choice>
  </mc:AlternateContent>
  <xr:revisionPtr revIDLastSave="0" documentId="13_ncr:1_{88F5AF7F-0582-425C-A20C-7B2F888B3757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  <c r="C5" i="4"/>
  <c r="C3" i="4"/>
  <c r="Q4" i="4"/>
  <c r="Q5" i="4"/>
  <c r="Q3" i="4"/>
  <c r="G31" i="4"/>
  <c r="B20" i="23"/>
  <c r="C12" i="25" l="1"/>
  <c r="C5" i="25" l="1"/>
  <c r="C4" i="25"/>
  <c r="C3" i="25"/>
  <c r="P2" i="4"/>
  <c r="B3" i="4"/>
  <c r="D3" i="4" s="1"/>
  <c r="B4" i="4"/>
  <c r="D4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<sst xmlns="http://schemas.openxmlformats.org/spreadsheetml/2006/main" count="128" uniqueCount="86">
  <si>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</si>
  <si>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</si>
  <si>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</si>
  <si>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</si>
  <si>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</si>
  <si>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</si>
  <si>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</si>
  <si>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</si>
  <si>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</si>
  <si>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</si>
  <si>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</si>
  <si>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</si>
  <si>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</si>
  <si>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</si>
  <si>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</si>
  <si>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</si>
  <si>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</si>
  <si>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</si>
  <si>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</si>
  <si>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</si>
  <si>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</si>
  <si>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</si>
  <si>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</si>
  <si>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</si>
  <si>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</si>
  <si>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</si>
  <si>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</si>
  <si>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</si>
  <si>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</si>
  <si>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</si>
  <si>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</si>
  <si>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</si>
  <si>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</si>
  <si>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</si>
  <si>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</si>
  <si>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</si>
  <si>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</si>
  <si>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</si>
  <si>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</si>
  <si>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</si>
  <si>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</si>
  <si>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</si>
  <si>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</si>
  <si>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</si>
  <si>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</si>
  <si>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</si>
  <si>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</si>
  <si>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</si>
  <si>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</si>
  <si>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</si>
  <si>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</si>
  <si>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</si>
  <si>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</si>
  <si>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</si>
  <si>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</si>
  <si>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</si>
  <si>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</si>
  <si>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</si>
  <si>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</si>
  <si>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</si>
  <si>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</si>
  <si>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</si>
  <si>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</si>
  <si>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</si>
  <si>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</si>
  <si>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</si>
  <si>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</si>
  <si>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</si>
  <si>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</si>
  <si>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</si>
  <si>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</si>
  <si>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</si>
  <si>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</si>
  <si>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</si>
  <si>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</si>
  <si>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</si>
  <si>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</si>
  <si>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</si>
  <si>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</si>
  <si>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</si>
  <si>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</si>
  <si>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</si>
  <si>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</si>
  <si>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</si>
  <si>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</si>
  <si>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IGR-23.10.24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</si>
</sst>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AF3B66-69F1-4270-8B37-80E9AA9D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5D49F-A3A7-4D07-9580-C3C584283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954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353665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C1BFC8-95DF-4F2B-9E3E-7F772E62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8945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601265</xdr:colOff>
      <xdr:row>49</xdr:row>
      <xdr:rowOff>39335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61A99F-0AA4-4711-9648-09CD18DD7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526065" cy="884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2024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16000</v>
      </c>
      <c r="C3" s="19" t="s">
        <v>76</v>
      </c>
      <c r="D3" s="6" t="s">
        <v>84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13500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2024</v>
      </c>
    </row>
    <row r="8" spans="1:4" x14ac:dyDescent="0.25">
      <c r="A8" s="13" t="s">
        <v>18</v>
      </c>
      <c r="B8" s="20">
        <f>B9-B7</f>
        <v>60</v>
      </c>
      <c r="C8" s="20">
        <v>2024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13500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16000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323</v>
      </c>
      <c r="C18" s="20"/>
    </row>
    <row r="19" spans="1:4" x14ac:dyDescent="0.25">
      <c r="A19" s="13" t="s">
        <v>74</v>
      </c>
      <c r="B19" s="24">
        <f>B18*B16</f>
        <v>5168000</v>
      </c>
      <c r="C19" s="65"/>
      <c r="D19" s="58"/>
    </row>
    <row r="20" spans="1:4" x14ac:dyDescent="0.25">
      <c r="A20" s="13" t="s">
        <v>24</v>
      </c>
      <c r="B20" s="25">
        <f>B19*98%</f>
        <v>5064640</v>
      </c>
      <c r="C20" s="24"/>
      <c r="D20" s="58"/>
    </row>
    <row r="21" spans="1:4" x14ac:dyDescent="0.25">
      <c r="A21" s="13" t="s">
        <v>25</v>
      </c>
      <c r="B21" s="25">
        <f>B19*80%</f>
        <v>4134400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807500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10766.666666666666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R5" sqref="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450</v>
      </c>
      <c r="C2" s="4">
        <f t="shared" ref="C2:C16" si="1">B2*1.2</f>
        <v>540</v>
      </c>
      <c r="D2" s="4">
        <f t="shared" ref="D2:D16" si="2">C2*1.2</f>
        <v>648</v>
      </c>
      <c r="E2" s="5">
        <f t="shared" ref="E2:E16" si="3">R2</f>
        <v>8400000</v>
      </c>
      <c r="F2" s="4">
        <f t="shared" ref="F2:F15" si="4">ROUND((E2/B2),0)</f>
        <v>18667</v>
      </c>
      <c r="G2" s="4">
        <f t="shared" ref="G2:G15" si="5">ROUND((E2/C2),0)</f>
        <v>15556</v>
      </c>
      <c r="H2" s="4">
        <f t="shared" ref="H2:H15" si="6">ROUND((E2/D2),0)</f>
        <v>12963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450</v>
      </c>
      <c r="R2" s="2">
        <v>8400000</v>
      </c>
      <c r="S2" s="2" t="s">
        <v>85</v>
      </c>
    </row>
    <row r="3" spans="1:19" x14ac:dyDescent="0.25">
      <c r="A3" s="4">
        <v>2</v>
      </c>
      <c r="B3" s="4">
        <f t="shared" si="0"/>
        <v>277.27272727272725</v>
      </c>
      <c r="C3" s="4">
        <f>B3*1.1</f>
        <v>305</v>
      </c>
      <c r="D3" s="4">
        <f t="shared" si="2"/>
        <v>366</v>
      </c>
      <c r="E3" s="5">
        <f t="shared" si="3"/>
        <v>4500000</v>
      </c>
      <c r="F3" s="67">
        <f t="shared" si="4"/>
        <v>16230</v>
      </c>
      <c r="G3" s="67">
        <f t="shared" si="5"/>
        <v>14754</v>
      </c>
      <c r="H3" s="67">
        <f t="shared" si="6"/>
        <v>12295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v>305</v>
      </c>
      <c r="Q3" s="68">
        <f>P3/1.1</f>
        <v>277.27272727272725</v>
      </c>
      <c r="R3" s="69">
        <v>4500000</v>
      </c>
      <c r="S3" s="2"/>
    </row>
    <row r="4" spans="1:19" x14ac:dyDescent="0.25">
      <c r="A4" s="4">
        <v>3</v>
      </c>
      <c r="B4" s="4">
        <f t="shared" si="0"/>
        <v>545.45454545454538</v>
      </c>
      <c r="C4" s="4">
        <f t="shared" ref="C4:C5" si="10">B4*1.1</f>
        <v>600</v>
      </c>
      <c r="D4" s="4">
        <f t="shared" si="2"/>
        <v>720</v>
      </c>
      <c r="E4" s="5">
        <f t="shared" si="3"/>
        <v>8700000</v>
      </c>
      <c r="F4" s="67">
        <f t="shared" si="4"/>
        <v>15950</v>
      </c>
      <c r="G4" s="67">
        <f t="shared" si="5"/>
        <v>14500</v>
      </c>
      <c r="H4" s="67">
        <f t="shared" si="6"/>
        <v>12083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v>600</v>
      </c>
      <c r="Q4" s="68">
        <f>P4/1.1</f>
        <v>545.45454545454538</v>
      </c>
      <c r="R4" s="69">
        <v>8700000</v>
      </c>
      <c r="S4" s="2"/>
    </row>
    <row r="5" spans="1:19" x14ac:dyDescent="0.25">
      <c r="A5" s="4">
        <v>4</v>
      </c>
      <c r="B5" s="4">
        <f t="shared" si="0"/>
        <v>681.81818181818176</v>
      </c>
      <c r="C5" s="4">
        <f t="shared" si="10"/>
        <v>750</v>
      </c>
      <c r="D5" s="4">
        <f t="shared" si="2"/>
        <v>900</v>
      </c>
      <c r="E5" s="5">
        <f t="shared" si="3"/>
        <v>9500000</v>
      </c>
      <c r="F5" s="70">
        <f t="shared" si="4"/>
        <v>13933</v>
      </c>
      <c r="G5" s="70">
        <f t="shared" si="5"/>
        <v>12667</v>
      </c>
      <c r="H5" s="70">
        <f t="shared" si="6"/>
        <v>10556</v>
      </c>
      <c r="I5" s="70">
        <f t="shared" si="7"/>
        <v>0</v>
      </c>
      <c r="J5" s="70">
        <f t="shared" si="8"/>
        <v>0</v>
      </c>
      <c r="K5" s="71"/>
      <c r="L5" s="71"/>
      <c r="M5" s="71"/>
      <c r="N5" s="71"/>
      <c r="O5" s="71">
        <v>0</v>
      </c>
      <c r="P5" s="71">
        <v>750</v>
      </c>
      <c r="Q5" s="71">
        <f>P5/1.1</f>
        <v>681.81818181818176</v>
      </c>
      <c r="R5" s="72">
        <v>9500000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2:Q10" si="11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1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1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1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1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45" t="s">
        <v>71</v>
      </c>
      <c r="G27" s="45">
        <v>300</v>
      </c>
    </row>
    <row r="28" spans="1:19" s="9" customFormat="1" x14ac:dyDescent="0.25">
      <c r="C28" s="60" t="s">
        <v>75</v>
      </c>
      <c r="D28" s="60"/>
      <c r="F28" s="45" t="s">
        <v>84</v>
      </c>
      <c r="G28" s="45">
        <v>323</v>
      </c>
    </row>
    <row r="29" spans="1:19" s="9" customFormat="1" x14ac:dyDescent="0.25">
      <c r="C29" s="60" t="s">
        <v>1</v>
      </c>
      <c r="D29" s="60">
        <v>3044000</v>
      </c>
      <c r="F29" s="45" t="s">
        <v>72</v>
      </c>
      <c r="G29" s="45">
        <v>354</v>
      </c>
      <c r="H29" s="9">
        <f>G29/G28</f>
        <v>1.0959752321981424</v>
      </c>
    </row>
    <row r="30" spans="1:19" s="9" customFormat="1" x14ac:dyDescent="0.25">
      <c r="F30" s="45" t="s">
        <v>73</v>
      </c>
      <c r="G30" s="45">
        <v>16000</v>
      </c>
    </row>
    <row r="31" spans="1:19" s="9" customFormat="1" x14ac:dyDescent="0.25">
      <c r="C31" s="63"/>
      <c r="D31" s="63"/>
      <c r="F31" s="63" t="s">
        <v>74</v>
      </c>
      <c r="G31" s="63">
        <f>G28*G30</f>
        <v>5168000</v>
      </c>
      <c r="H31" s="9">
        <f>G31/D29</f>
        <v>1.6977660972404731</v>
      </c>
    </row>
    <row r="32" spans="1:19" s="9" customFormat="1" x14ac:dyDescent="0.25">
      <c r="C32" s="63"/>
      <c r="D32" s="63"/>
      <c r="F32" s="63" t="s">
        <v>24</v>
      </c>
      <c r="G32" s="63">
        <f>G31*90%</f>
        <v>4651200</v>
      </c>
    </row>
    <row r="33" spans="3:7" s="9" customFormat="1" x14ac:dyDescent="0.25">
      <c r="C33" s="63"/>
      <c r="D33" s="63"/>
      <c r="F33" s="63" t="s">
        <v>25</v>
      </c>
      <c r="G33" s="63">
        <f>G31*80%</f>
        <v>4134400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2024-12-24T06:17:50Z</dcterms:modified>
</cp:coreProperties>
</file>