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Fort\Vijay Kumar Jha\"/>
    </mc:Choice>
  </mc:AlternateContent>
  <xr:revisionPtr revIDLastSave="0" documentId="13_ncr:1_{6F9AEDA2-91F4-40BC-B036-323D36D3ACA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F84" i="23" l="1"/>
  <c r="F23" i="23"/>
  <c r="G19" i="23"/>
  <c r="F7" i="23"/>
  <c r="F10" i="23" s="1"/>
  <c r="F11" i="23" s="1"/>
  <c r="F6" i="23"/>
  <c r="F5" i="23"/>
  <c r="F14" i="23" s="1"/>
  <c r="D19" i="23"/>
  <c r="F13" i="23" l="1"/>
  <c r="F16" i="23" s="1"/>
  <c r="F19" i="23" s="1"/>
  <c r="F12" i="23"/>
  <c r="F8" i="23"/>
  <c r="Q7" i="4"/>
  <c r="Q6" i="4"/>
  <c r="P6" i="4"/>
  <c r="Q2" i="4"/>
  <c r="Q5" i="4"/>
  <c r="P5" i="4"/>
  <c r="Q3" i="4"/>
  <c r="P3" i="4"/>
  <c r="P2" i="4"/>
  <c r="F25" i="23" l="1"/>
  <c r="H19" i="23"/>
  <c r="C5" i="25"/>
  <c r="C4" i="25"/>
  <c r="C3" i="25"/>
  <c r="B2" i="4"/>
  <c r="C2" i="4" s="1"/>
  <c r="B3" i="4"/>
  <c r="C3" i="4" s="1"/>
  <c r="D3" i="4" s="1"/>
  <c r="P4" i="4"/>
  <c r="B6" i="4"/>
  <c r="C6" i="4" s="1"/>
  <c r="P7" i="4"/>
  <c r="B7" i="4" s="1"/>
  <c r="C7" i="4" s="1"/>
  <c r="D7" i="4" s="1"/>
  <c r="B8" i="4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20" i="23" l="1"/>
  <c r="H21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E19" i="23" s="1"/>
  <c r="E21" i="23" l="1"/>
  <c r="E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<sst xmlns="http://schemas.openxmlformats.org/spreadsheetml/2006/main" count="144" uniqueCount="96">
  <si>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</si>
  <si>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</si>
  <si>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</si>
  <si>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</si>
  <si>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</si>
  <si>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</si>
  <si>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</si>
  <si>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</si>
  <si>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</si>
  <si>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</si>
  <si>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</si>
  <si>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</si>
  <si>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</si>
  <si>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</si>
  <si>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</si>
  <si>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</si>
  <si>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</si>
  <si>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</si>
  <si>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</si>
  <si>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</si>
  <si>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</si>
  <si>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</si>
  <si>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</si>
  <si>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</si>
  <si>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</si>
  <si>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</si>
  <si>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</si>
  <si>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</si>
  <si>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</si>
  <si>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</si>
  <si>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</si>
  <si>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</si>
  <si>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</si>
  <si>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</si>
  <si>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</si>
  <si>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</si>
  <si>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</si>
  <si>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</si>
  <si>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</si>
  <si>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</si>
  <si>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</si>
  <si>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</si>
  <si>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</si>
  <si>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</si>
  <si>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</si>
  <si>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</si>
  <si>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</si>
  <si>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</si>
  <si>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</si>
  <si>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</si>
  <si>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</si>
  <si>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</si>
  <si>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</si>
  <si>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</si>
  <si>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</si>
  <si>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</si>
  <si>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</si>
  <si>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</si>
  <si>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</si>
  <si>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</si>
  <si>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</si>
  <si>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</si>
  <si>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</si>
  <si>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</si>
  <si>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</si>
  <si>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</si>
  <si>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</si>
  <si>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</si>
  <si>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</si>
  <si>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</si>
  <si>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</si>
  <si>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</si>
  <si>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</si>
  <si>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</si>
  <si>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</si>
  <si>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</si>
  <si>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</si>
  <si>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</si>
  <si>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</si>
  <si>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</si>
  <si>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</si>
  <si>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</si>
  <si>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</si>
  <si>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</si>
  <si>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</si>
  <si>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IGR-11.12.24</t>
  </si>
  <si>
    <t>IGR-10.12.24</t>
  </si>
  <si>
    <t>IGR-25.10.24</t>
  </si>
  <si>
    <t>IGR-03.10.24</t>
  </si>
  <si>
    <t>IGR-05.01.24</t>
  </si>
  <si>
    <t>03.01.2019</t>
  </si>
  <si>
    <t>Allura</t>
  </si>
  <si>
    <t>Trump Tower</t>
  </si>
  <si>
    <t>Park Side</t>
  </si>
  <si>
    <t>Mercus</t>
  </si>
  <si>
    <t>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</si>
</sst>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485775</xdr:colOff>
      <xdr:row>0</xdr:row>
      <xdr:rowOff>0</xdr:rowOff>
    </xdr:from>
    <xdr:to>
      <xdr:col>36</xdr:col>
      <xdr:colOff>230606</xdr:colOff>
      <xdr:row>39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6936B6-8804-4E55-B966-452B79B8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9825" y="0"/>
          <a:ext cx="14375231" cy="7821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F78C26-FF7C-496E-91FE-ABD3FBC5C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C3F92-45DA-4282-B404-B96888FC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794BE3-2BF8-4DE8-A467-F7FEB01A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DDF17A-63B7-4A6C-B370-94866F7D2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F3D8C3-9E13-4009-A443-AD2F1A8D1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446AC-BD5B-4BDF-B0BC-FCACE5247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61193F-A8EC-4341-875E-C0036C0B0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118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F5BE11-1880-40A0-893E-E48D4964F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305039.39499999996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334439.39499999996</v>
      </c>
      <c r="D9" s="58" t="s">
        <v>62</v>
      </c>
      <c r="E9" s="59">
        <f>C9/10.764</f>
        <v>31070.177907840949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5</v>
      </c>
      <c r="D13" s="65">
        <f>D12-C13</f>
        <v>95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E16" sqref="E16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57000</v>
      </c>
      <c r="D3" s="22" t="s">
        <v>76</v>
      </c>
      <c r="E3" s="6" t="s">
        <v>84</v>
      </c>
      <c r="F3" s="19">
        <v>57500</v>
      </c>
      <c r="G3" s="22" t="s">
        <v>76</v>
      </c>
      <c r="H3" s="6" t="s">
        <v>84</v>
      </c>
    </row>
    <row r="4" spans="1:8" ht="30" x14ac:dyDescent="0.25">
      <c r="A4" s="21" t="s">
        <v>14</v>
      </c>
      <c r="B4" s="18"/>
      <c r="C4" s="19">
        <v>4000</v>
      </c>
      <c r="D4" s="22"/>
      <c r="F4" s="19">
        <v>4000</v>
      </c>
      <c r="G4" s="22"/>
    </row>
    <row r="5" spans="1:8" x14ac:dyDescent="0.25">
      <c r="A5" s="15" t="s">
        <v>15</v>
      </c>
      <c r="B5" s="18"/>
      <c r="C5" s="19">
        <f>C3-C4</f>
        <v>53000</v>
      </c>
      <c r="D5" s="22"/>
      <c r="F5" s="19">
        <f>F3-F4</f>
        <v>53500</v>
      </c>
      <c r="G5" s="22"/>
    </row>
    <row r="6" spans="1:8" x14ac:dyDescent="0.25">
      <c r="A6" s="15" t="s">
        <v>16</v>
      </c>
      <c r="B6" s="18"/>
      <c r="C6" s="19">
        <f>C4</f>
        <v>4000</v>
      </c>
      <c r="D6" s="22"/>
      <c r="F6" s="19">
        <f>F4</f>
        <v>4000</v>
      </c>
      <c r="G6" s="22"/>
    </row>
    <row r="7" spans="1:8" x14ac:dyDescent="0.25">
      <c r="A7" s="15" t="s">
        <v>17</v>
      </c>
      <c r="B7" s="23"/>
      <c r="C7" s="24">
        <f>D7-D8</f>
        <v>5</v>
      </c>
      <c r="D7" s="24">
        <v>2024</v>
      </c>
      <c r="F7" s="24">
        <f>G7-G8</f>
        <v>5</v>
      </c>
      <c r="G7" s="24">
        <v>2024</v>
      </c>
    </row>
    <row r="8" spans="1:8" x14ac:dyDescent="0.25">
      <c r="A8" s="15" t="s">
        <v>18</v>
      </c>
      <c r="B8" s="23"/>
      <c r="C8" s="24">
        <f>C9-C7</f>
        <v>55</v>
      </c>
      <c r="D8" s="24">
        <v>2019</v>
      </c>
      <c r="F8" s="24">
        <f>F9-F7</f>
        <v>55</v>
      </c>
      <c r="G8" s="24">
        <v>2019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7.5</v>
      </c>
      <c r="D10" s="24"/>
      <c r="F10" s="24">
        <f>90*F7/F9</f>
        <v>7.5</v>
      </c>
      <c r="G10" s="24"/>
    </row>
    <row r="11" spans="1:8" x14ac:dyDescent="0.25">
      <c r="A11" s="15"/>
      <c r="B11" s="25"/>
      <c r="C11" s="26">
        <f>C10%</f>
        <v>7.4999999999999997E-2</v>
      </c>
      <c r="D11" s="26"/>
      <c r="F11" s="26">
        <f>F10%</f>
        <v>7.4999999999999997E-2</v>
      </c>
      <c r="G11" s="26"/>
    </row>
    <row r="12" spans="1:8" x14ac:dyDescent="0.25">
      <c r="A12" s="15" t="s">
        <v>21</v>
      </c>
      <c r="B12" s="18"/>
      <c r="C12" s="19">
        <f>C6*C11</f>
        <v>300</v>
      </c>
      <c r="D12" s="22"/>
      <c r="F12" s="19">
        <f>F6*F11</f>
        <v>300</v>
      </c>
      <c r="G12" s="22"/>
    </row>
    <row r="13" spans="1:8" x14ac:dyDescent="0.25">
      <c r="A13" s="15" t="s">
        <v>22</v>
      </c>
      <c r="B13" s="18"/>
      <c r="C13" s="19">
        <f>C6-C12</f>
        <v>3700</v>
      </c>
      <c r="D13" s="22"/>
      <c r="F13" s="19">
        <f>F6-F12</f>
        <v>3700</v>
      </c>
      <c r="G13" s="22"/>
    </row>
    <row r="14" spans="1:8" x14ac:dyDescent="0.25">
      <c r="A14" s="15" t="s">
        <v>15</v>
      </c>
      <c r="B14" s="18"/>
      <c r="C14" s="19">
        <f>C5</f>
        <v>53000</v>
      </c>
      <c r="D14" s="22"/>
      <c r="F14" s="19">
        <f>F5</f>
        <v>53500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C13+C14</f>
        <v>56700</v>
      </c>
      <c r="D16" s="22">
        <v>2500000</v>
      </c>
      <c r="F16" s="20">
        <f>F13+F14</f>
        <v>57200</v>
      </c>
      <c r="G16" s="22">
        <v>2500000</v>
      </c>
    </row>
    <row r="17" spans="1:8" x14ac:dyDescent="0.25">
      <c r="B17" s="23"/>
      <c r="C17" s="24"/>
      <c r="D17" s="24" t="s">
        <v>95</v>
      </c>
      <c r="F17" s="24"/>
      <c r="G17" s="24" t="s">
        <v>95</v>
      </c>
    </row>
    <row r="18" spans="1:8" x14ac:dyDescent="0.25">
      <c r="A18" s="71" t="str">
        <f>E3</f>
        <v>ACA</v>
      </c>
      <c r="B18" s="7"/>
      <c r="C18" s="29">
        <v>1092</v>
      </c>
      <c r="D18" s="24">
        <v>2</v>
      </c>
      <c r="F18" s="29">
        <v>1092</v>
      </c>
      <c r="G18" s="24">
        <v>2</v>
      </c>
    </row>
    <row r="19" spans="1:8" x14ac:dyDescent="0.25">
      <c r="A19" s="15" t="s">
        <v>74</v>
      </c>
      <c r="B19" s="6"/>
      <c r="C19" s="30">
        <f>C18*C16</f>
        <v>61916400</v>
      </c>
      <c r="D19" s="72">
        <f>D16*D18</f>
        <v>5000000</v>
      </c>
      <c r="E19" s="65">
        <f>C19+D19</f>
        <v>66916400</v>
      </c>
      <c r="F19" s="30">
        <f>F18*F16</f>
        <v>62462400</v>
      </c>
      <c r="G19" s="72">
        <f>G16*G18</f>
        <v>5000000</v>
      </c>
      <c r="H19" s="65">
        <f>F19+G19</f>
        <v>67462400</v>
      </c>
    </row>
    <row r="20" spans="1:8" x14ac:dyDescent="0.25">
      <c r="A20" s="15" t="s">
        <v>24</v>
      </c>
      <c r="C20" s="31"/>
      <c r="D20" s="30"/>
      <c r="E20" s="65">
        <f>E19*0.9</f>
        <v>60224760</v>
      </c>
      <c r="F20" s="31"/>
      <c r="G20" s="30"/>
      <c r="H20" s="65">
        <f>H19*0.9</f>
        <v>60716160</v>
      </c>
    </row>
    <row r="21" spans="1:8" x14ac:dyDescent="0.25">
      <c r="A21" s="15" t="s">
        <v>25</v>
      </c>
      <c r="C21" s="31"/>
      <c r="D21" s="31"/>
      <c r="E21" s="65">
        <f>E19*0.8</f>
        <v>53533120</v>
      </c>
      <c r="F21" s="31"/>
      <c r="G21" s="31"/>
      <c r="H21" s="65">
        <f>H19*0.8</f>
        <v>53969920</v>
      </c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4368000</v>
      </c>
      <c r="D23" s="34"/>
      <c r="F23" s="34">
        <f>F4*F18</f>
        <v>4368000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128992.5</v>
      </c>
      <c r="D25" s="31"/>
      <c r="E25" s="31"/>
      <c r="F25" s="31">
        <f>F19*0.025/12</f>
        <v>130130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F9" sqref="F9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1599.8239636363635</v>
      </c>
      <c r="C2" s="4">
        <f t="shared" ref="C2:C16" si="1">B2*1.2</f>
        <v>1919.7887563636361</v>
      </c>
      <c r="D2" s="4">
        <f t="shared" ref="D2:D16" si="2">C2*1.2</f>
        <v>2303.7465076363633</v>
      </c>
      <c r="E2" s="5">
        <f t="shared" ref="E2:E16" si="3">R2</f>
        <v>97200000</v>
      </c>
      <c r="F2" s="4">
        <f t="shared" ref="F2:F15" si="4">ROUND((E2/B2),0)</f>
        <v>60757</v>
      </c>
      <c r="G2" s="4">
        <f t="shared" ref="G2:G15" si="5">ROUND((E2/C2),0)</f>
        <v>50631</v>
      </c>
      <c r="H2" s="4">
        <f t="shared" ref="H2:H15" si="6">ROUND((E2/D2),0)</f>
        <v>42192</v>
      </c>
      <c r="I2" s="4" t="str">
        <f t="shared" ref="I2:I15" si="7">T2</f>
        <v>Trump Tower</v>
      </c>
      <c r="J2" s="4">
        <f t="shared" ref="J2:J15" si="8">U2</f>
        <v>0</v>
      </c>
      <c r="O2">
        <v>0</v>
      </c>
      <c r="P2">
        <f>163.49*10.764</f>
        <v>1759.80636</v>
      </c>
      <c r="Q2">
        <f>P2/1.1</f>
        <v>1599.8239636363635</v>
      </c>
      <c r="R2" s="2">
        <v>97200000</v>
      </c>
      <c r="S2" s="2" t="s">
        <v>85</v>
      </c>
      <c r="T2" t="s">
        <v>92</v>
      </c>
    </row>
    <row r="3" spans="1:20" x14ac:dyDescent="0.25">
      <c r="A3" s="4">
        <v>2</v>
      </c>
      <c r="B3" s="4">
        <f t="shared" si="0"/>
        <v>893.32230000000004</v>
      </c>
      <c r="C3" s="4">
        <f t="shared" si="1"/>
        <v>1071.98676</v>
      </c>
      <c r="D3" s="4">
        <f t="shared" si="2"/>
        <v>1286.384112</v>
      </c>
      <c r="E3" s="5">
        <f t="shared" si="3"/>
        <v>54200000</v>
      </c>
      <c r="F3" s="4">
        <f t="shared" si="4"/>
        <v>60672</v>
      </c>
      <c r="G3" s="4">
        <f t="shared" si="5"/>
        <v>50560</v>
      </c>
      <c r="H3" s="4">
        <f t="shared" si="6"/>
        <v>42134</v>
      </c>
      <c r="I3" s="4" t="str">
        <f t="shared" si="7"/>
        <v>Park Side</v>
      </c>
      <c r="J3" s="4">
        <f t="shared" si="8"/>
        <v>0</v>
      </c>
      <c r="O3">
        <v>0</v>
      </c>
      <c r="P3">
        <f>99.59*10.764</f>
        <v>1071.98676</v>
      </c>
      <c r="Q3">
        <f>P3/1.2</f>
        <v>893.32230000000004</v>
      </c>
      <c r="R3" s="2">
        <v>54200000</v>
      </c>
      <c r="S3" s="2" t="s">
        <v>85</v>
      </c>
      <c r="T3" t="s">
        <v>93</v>
      </c>
    </row>
    <row r="4" spans="1:20" x14ac:dyDescent="0.25">
      <c r="A4" s="4">
        <v>3</v>
      </c>
      <c r="B4" s="4">
        <f t="shared" si="0"/>
        <v>1526</v>
      </c>
      <c r="C4" s="4">
        <f t="shared" si="1"/>
        <v>1831.2</v>
      </c>
      <c r="D4" s="4">
        <f t="shared" si="2"/>
        <v>2197.44</v>
      </c>
      <c r="E4" s="5">
        <f t="shared" si="3"/>
        <v>88000000</v>
      </c>
      <c r="F4" s="75">
        <f t="shared" si="4"/>
        <v>57667</v>
      </c>
      <c r="G4" s="75">
        <f t="shared" si="5"/>
        <v>48056</v>
      </c>
      <c r="H4" s="75">
        <f t="shared" si="6"/>
        <v>40047</v>
      </c>
      <c r="I4" s="75" t="str">
        <f t="shared" si="7"/>
        <v>Mercus</v>
      </c>
      <c r="J4" s="75">
        <f t="shared" si="8"/>
        <v>0</v>
      </c>
      <c r="K4" s="76"/>
      <c r="L4" s="76"/>
      <c r="M4" s="76"/>
      <c r="N4" s="76"/>
      <c r="O4" s="76">
        <v>0</v>
      </c>
      <c r="P4" s="76">
        <f t="shared" ref="P4:P10" si="9">O4/1.2</f>
        <v>0</v>
      </c>
      <c r="Q4" s="76">
        <v>1526</v>
      </c>
      <c r="R4" s="77">
        <v>88000000</v>
      </c>
      <c r="S4" s="77" t="s">
        <v>86</v>
      </c>
      <c r="T4" t="s">
        <v>94</v>
      </c>
    </row>
    <row r="5" spans="1:20" x14ac:dyDescent="0.25">
      <c r="A5" s="4">
        <v>4</v>
      </c>
      <c r="B5" s="4">
        <f t="shared" si="0"/>
        <v>1148.0295272727269</v>
      </c>
      <c r="C5" s="4">
        <f t="shared" si="1"/>
        <v>1377.6354327272722</v>
      </c>
      <c r="D5" s="4">
        <f t="shared" si="2"/>
        <v>1653.1625192727267</v>
      </c>
      <c r="E5" s="5">
        <f t="shared" si="3"/>
        <v>67700000</v>
      </c>
      <c r="F5" s="75">
        <f t="shared" si="4"/>
        <v>58971</v>
      </c>
      <c r="G5" s="75">
        <f t="shared" si="5"/>
        <v>49142</v>
      </c>
      <c r="H5" s="75">
        <f t="shared" si="6"/>
        <v>40952</v>
      </c>
      <c r="I5" s="75" t="str">
        <f t="shared" si="7"/>
        <v>Allura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>117.32*10.764</f>
        <v>1262.8324799999998</v>
      </c>
      <c r="Q5" s="76">
        <f>P5/1.1</f>
        <v>1148.0295272727269</v>
      </c>
      <c r="R5" s="77">
        <v>67700000</v>
      </c>
      <c r="S5" s="77" t="s">
        <v>87</v>
      </c>
      <c r="T5" t="s">
        <v>91</v>
      </c>
    </row>
    <row r="6" spans="1:20" x14ac:dyDescent="0.25">
      <c r="A6" s="4">
        <v>5</v>
      </c>
      <c r="B6" s="4">
        <f t="shared" si="0"/>
        <v>931.96669090909063</v>
      </c>
      <c r="C6" s="4">
        <f t="shared" si="1"/>
        <v>1118.3600290909087</v>
      </c>
      <c r="D6" s="4">
        <f t="shared" si="2"/>
        <v>1342.0320349090905</v>
      </c>
      <c r="E6" s="5">
        <f t="shared" si="3"/>
        <v>51500000</v>
      </c>
      <c r="F6" s="73">
        <f t="shared" si="4"/>
        <v>55259</v>
      </c>
      <c r="G6" s="73">
        <f t="shared" si="5"/>
        <v>46050</v>
      </c>
      <c r="H6" s="73">
        <f t="shared" si="6"/>
        <v>38375</v>
      </c>
      <c r="I6" s="73" t="str">
        <f t="shared" si="7"/>
        <v>Allura</v>
      </c>
      <c r="J6" s="73">
        <f t="shared" si="8"/>
        <v>0</v>
      </c>
      <c r="K6" s="7"/>
      <c r="L6" s="7"/>
      <c r="M6" s="7"/>
      <c r="N6" s="7"/>
      <c r="O6" s="7">
        <v>0</v>
      </c>
      <c r="P6" s="7">
        <f>95.24*10.764</f>
        <v>1025.1633599999998</v>
      </c>
      <c r="Q6" s="7">
        <f>P6/1.1</f>
        <v>931.96669090909063</v>
      </c>
      <c r="R6" s="74">
        <v>51500000</v>
      </c>
      <c r="S6" s="74" t="s">
        <v>88</v>
      </c>
      <c r="T6" s="7" t="s">
        <v>91</v>
      </c>
    </row>
    <row r="7" spans="1:20" x14ac:dyDescent="0.25">
      <c r="A7" s="4">
        <v>6</v>
      </c>
      <c r="B7" s="4">
        <f t="shared" si="0"/>
        <v>865.96379999999999</v>
      </c>
      <c r="C7" s="4">
        <f t="shared" si="1"/>
        <v>1039.1565599999999</v>
      </c>
      <c r="D7" s="4">
        <f t="shared" si="2"/>
        <v>1246.9878719999999</v>
      </c>
      <c r="E7" s="5">
        <f t="shared" si="3"/>
        <v>44500000</v>
      </c>
      <c r="F7" s="73">
        <f t="shared" si="4"/>
        <v>51388</v>
      </c>
      <c r="G7" s="73">
        <f t="shared" si="5"/>
        <v>42823</v>
      </c>
      <c r="H7" s="73">
        <f t="shared" si="6"/>
        <v>35686</v>
      </c>
      <c r="I7" s="73" t="str">
        <f t="shared" si="7"/>
        <v>Allura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80.45*10.764</f>
        <v>865.96379999999999</v>
      </c>
      <c r="R7" s="74">
        <v>44500000</v>
      </c>
      <c r="S7" s="74" t="s">
        <v>89</v>
      </c>
      <c r="T7" s="7" t="s">
        <v>91</v>
      </c>
    </row>
    <row r="8" spans="1:20" x14ac:dyDescent="0.25">
      <c r="A8" s="4">
        <v>7</v>
      </c>
      <c r="B8" s="4">
        <f t="shared" si="0"/>
        <v>1092</v>
      </c>
      <c r="C8" s="4">
        <f t="shared" si="1"/>
        <v>1310.3999999999999</v>
      </c>
      <c r="D8" s="4">
        <f t="shared" si="2"/>
        <v>1572.4799999999998</v>
      </c>
      <c r="E8" s="5">
        <f t="shared" si="3"/>
        <v>67500000</v>
      </c>
      <c r="F8" s="73">
        <f t="shared" si="4"/>
        <v>61813</v>
      </c>
      <c r="G8" s="73">
        <f t="shared" si="5"/>
        <v>51511</v>
      </c>
      <c r="H8" s="73">
        <f t="shared" si="6"/>
        <v>42926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ref="P8" si="10">O8/1.2</f>
        <v>0</v>
      </c>
      <c r="Q8" s="7">
        <v>1092</v>
      </c>
      <c r="R8" s="74">
        <v>67500000</v>
      </c>
      <c r="S8" s="2"/>
    </row>
    <row r="9" spans="1:20" x14ac:dyDescent="0.25">
      <c r="A9" s="4">
        <v>8</v>
      </c>
      <c r="B9" s="4">
        <f t="shared" si="0"/>
        <v>1092</v>
      </c>
      <c r="C9" s="4">
        <f t="shared" si="1"/>
        <v>1310.3999999999999</v>
      </c>
      <c r="D9" s="4">
        <f t="shared" si="2"/>
        <v>1572.4799999999998</v>
      </c>
      <c r="E9" s="5">
        <f t="shared" si="3"/>
        <v>67000000</v>
      </c>
      <c r="F9" s="73">
        <f t="shared" si="4"/>
        <v>61355</v>
      </c>
      <c r="G9" s="73">
        <f t="shared" si="5"/>
        <v>51129</v>
      </c>
      <c r="H9" s="73">
        <f t="shared" si="6"/>
        <v>42608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1092</v>
      </c>
      <c r="R9" s="74">
        <v>67000000</v>
      </c>
      <c r="S9" s="2"/>
    </row>
    <row r="10" spans="1:20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8:Q10" si="11">P10/1.2</f>
        <v>0</v>
      </c>
      <c r="R10" s="2">
        <v>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1012</v>
      </c>
    </row>
    <row r="28" spans="1:19" s="10" customFormat="1" x14ac:dyDescent="0.25">
      <c r="C28" s="67" t="s">
        <v>75</v>
      </c>
      <c r="D28" s="67" t="s">
        <v>90</v>
      </c>
      <c r="F28" s="52" t="s">
        <v>84</v>
      </c>
      <c r="G28" s="52">
        <v>1092</v>
      </c>
    </row>
    <row r="29" spans="1:19" s="10" customFormat="1" x14ac:dyDescent="0.25">
      <c r="C29" s="67" t="s">
        <v>1</v>
      </c>
      <c r="D29" s="67">
        <v>52858929</v>
      </c>
      <c r="F29" s="52" t="s">
        <v>72</v>
      </c>
      <c r="G29" s="52">
        <v>1201</v>
      </c>
      <c r="H29" s="10">
        <f>G29/G28</f>
        <v>1.0998168498168499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2024-12-30T11:49:32Z</dcterms:modified>
</cp:coreProperties>
</file>