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Diamond Branch (BKC)\Darshan Rameshbhai Salia\"/>
    </mc:Choice>
  </mc:AlternateContent>
  <xr:revisionPtr revIDLastSave="0" documentId="13_ncr:1_{7A8E8EC7-81F7-4665-934E-955AC86474D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3" i="4" l="1"/>
  <c r="T4" i="4"/>
  <c r="T5" i="4"/>
  <c r="T6" i="4"/>
  <c r="T7" i="4"/>
  <c r="T8" i="4"/>
  <c r="T9" i="4"/>
  <c r="T10" i="4"/>
  <c r="T11" i="4"/>
  <c r="T12" i="4"/>
  <c r="T13" i="4"/>
  <c r="T14" i="4"/>
  <c r="T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2" i="4"/>
  <c r="I19" i="4" l="1"/>
  <c r="Q8" i="4"/>
  <c r="Q7" i="4"/>
  <c r="P7" i="4"/>
  <c r="H21" i="4"/>
  <c r="J41" i="4"/>
  <c r="I41" i="4"/>
  <c r="I39" i="4"/>
  <c r="Q12" i="4" l="1"/>
  <c r="P12" i="4"/>
  <c r="P11" i="4"/>
  <c r="Q11" i="4" s="1"/>
  <c r="Q10" i="4"/>
  <c r="P10" i="4"/>
  <c r="P9" i="4"/>
  <c r="P6" i="4"/>
  <c r="P5" i="4"/>
  <c r="Q5" i="4" s="1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<sst xmlns="http://schemas.openxmlformats.org/spreadsheetml/2006/main" count="23" uniqueCount="20">
  <si>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</si>
  <si>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</si>
  <si>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</si>
  <si>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</si>
  <si>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</si>
  <si>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</si>
  <si>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</si>
  <si>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</si>
  <si>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</si>
  <si>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</si>
  <si>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</si>
  <si>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</si>
  <si>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</si>
  <si>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502, 5th Floor, Wing - D, BHulabhai Park, Opp Karan Park Adajan, Village - Adajan, Surat, State - Gujrat</t>
  </si>
  <si>
    <t>mca</t>
  </si>
  <si>
    <t>bua</t>
  </si>
  <si>
    <t>rate</t>
  </si>
  <si>
    <t>3 bhk sbua - 75 lakhs to 80 lakhs</t>
  </si>
  <si>
    <t>2 bhk - 55 alskhs to 60 laksh</t>
  </si>
  <si>
    <t>yoc - 2008 - site infor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</si>
</sst>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565A0-78FA-4E3F-877D-88B8BED46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1E1394-4B9B-494E-8B96-F9571B8B5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2A651-6323-42CF-9ED3-89DA1BA5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24AD7-1175-47F8-9332-68891D149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EC9076-2EC9-4DE4-88B2-3C359BF47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58222-A3CA-457B-ACC4-DC6AB6929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338B49-7E30-4505-B4CD-2B7BC753B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BF294-2793-43DB-8CB5-87822FF4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F21" sqref="F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780</v>
      </c>
      <c r="C2" s="4">
        <f>B2*1.2</f>
        <v>936</v>
      </c>
      <c r="D2" s="4">
        <f t="shared" ref="D2:D13" si="2">C2*1.2</f>
        <v>1123.2</v>
      </c>
      <c r="E2" s="5">
        <f t="shared" ref="E2:E13" si="3">R2</f>
        <v>5500000</v>
      </c>
      <c r="F2" s="10">
        <f t="shared" ref="F2:F13" si="4">ROUND((E2/B2),0)</f>
        <v>7051</v>
      </c>
      <c r="G2" s="10">
        <f t="shared" ref="G2:G13" si="5">ROUND((E2/C2),0)</f>
        <v>5876</v>
      </c>
      <c r="H2" s="10">
        <f t="shared" ref="H2:H13" si="6">ROUND((E2/D2),0)</f>
        <v>4897</v>
      </c>
      <c r="I2" s="4" t="e">
        <f>#REF!</f>
        <v>#REF!</v>
      </c>
      <c r="J2" s="4">
        <f t="shared" ref="J2:J13" si="7">S2</f>
        <v>990.6</v>
      </c>
      <c r="O2">
        <v>0</v>
      </c>
      <c r="P2">
        <f t="shared" ref="P2:P12" si="8">O2/1.2</f>
        <v>0</v>
      </c>
      <c r="Q2">
        <v>780</v>
      </c>
      <c r="R2" s="2">
        <v>5500000</v>
      </c>
      <c r="S2" s="8">
        <f>Q2*1.27</f>
        <v>990.6</v>
      </c>
      <c r="T2" s="8">
        <f>R2/S2</f>
        <v>5552.1905915606703</v>
      </c>
    </row>
    <row r="3" spans="1:20" x14ac:dyDescent="0.25">
      <c r="A3" s="4">
        <f t="shared" si="0"/>
        <v>0</v>
      </c>
      <c r="B3" s="4">
        <f t="shared" si="1"/>
        <v>665</v>
      </c>
      <c r="C3" s="4">
        <f t="shared" ref="C3:C15" si="9">B3*1.2</f>
        <v>798</v>
      </c>
      <c r="D3" s="4">
        <f t="shared" si="2"/>
        <v>957.59999999999991</v>
      </c>
      <c r="E3" s="5">
        <f t="shared" si="3"/>
        <v>3400000</v>
      </c>
      <c r="F3" s="10">
        <f t="shared" si="4"/>
        <v>5113</v>
      </c>
      <c r="G3" s="10">
        <f t="shared" si="5"/>
        <v>4261</v>
      </c>
      <c r="H3" s="10">
        <f t="shared" si="6"/>
        <v>3551</v>
      </c>
      <c r="I3" s="4" t="e">
        <f>#REF!</f>
        <v>#REF!</v>
      </c>
      <c r="J3" s="4">
        <f t="shared" si="7"/>
        <v>844.55000000000007</v>
      </c>
      <c r="O3">
        <v>0</v>
      </c>
      <c r="P3">
        <f t="shared" si="8"/>
        <v>0</v>
      </c>
      <c r="Q3">
        <v>665</v>
      </c>
      <c r="R3" s="2">
        <v>3400000</v>
      </c>
      <c r="S3" s="8">
        <f t="shared" ref="S3:S15" si="10">Q3*1.27</f>
        <v>844.55000000000007</v>
      </c>
      <c r="T3" s="8">
        <f t="shared" ref="T3:T14" si="11">R3/S3</f>
        <v>4025.8125629033211</v>
      </c>
    </row>
    <row r="4" spans="1:20" x14ac:dyDescent="0.25">
      <c r="A4" s="4">
        <f t="shared" si="0"/>
        <v>0</v>
      </c>
      <c r="B4" s="4">
        <f t="shared" si="1"/>
        <v>984.02777777777794</v>
      </c>
      <c r="C4" s="4">
        <f t="shared" si="9"/>
        <v>1180.8333333333335</v>
      </c>
      <c r="D4" s="4">
        <f t="shared" si="2"/>
        <v>1417.0000000000002</v>
      </c>
      <c r="E4" s="5">
        <f t="shared" si="3"/>
        <v>9500000</v>
      </c>
      <c r="F4" s="15">
        <f t="shared" si="4"/>
        <v>9654</v>
      </c>
      <c r="G4" s="10">
        <f t="shared" si="5"/>
        <v>8045</v>
      </c>
      <c r="H4" s="10">
        <f t="shared" si="6"/>
        <v>6704</v>
      </c>
      <c r="I4" s="4" t="e">
        <f>#REF!</f>
        <v>#REF!</v>
      </c>
      <c r="J4" s="4">
        <f t="shared" si="7"/>
        <v>1249.7152777777781</v>
      </c>
      <c r="O4">
        <v>1417</v>
      </c>
      <c r="P4">
        <f t="shared" si="8"/>
        <v>1180.8333333333335</v>
      </c>
      <c r="Q4">
        <f t="shared" ref="Q4:Q12" si="12">P4/1.2</f>
        <v>984.02777777777794</v>
      </c>
      <c r="R4" s="2">
        <v>9500000</v>
      </c>
      <c r="S4" s="8">
        <f t="shared" si="10"/>
        <v>1249.7152777777781</v>
      </c>
      <c r="T4" s="8">
        <f t="shared" si="11"/>
        <v>7601.7315055095869</v>
      </c>
    </row>
    <row r="5" spans="1:20" x14ac:dyDescent="0.25">
      <c r="A5" s="4">
        <f t="shared" si="0"/>
        <v>0</v>
      </c>
      <c r="B5" s="4">
        <f t="shared" si="1"/>
        <v>1944.4444444444446</v>
      </c>
      <c r="C5" s="4">
        <f t="shared" si="9"/>
        <v>2333.3333333333335</v>
      </c>
      <c r="D5" s="4">
        <f t="shared" si="2"/>
        <v>2800</v>
      </c>
      <c r="E5" s="5">
        <f t="shared" si="3"/>
        <v>12000000</v>
      </c>
      <c r="F5" s="10">
        <f t="shared" si="4"/>
        <v>6171</v>
      </c>
      <c r="G5" s="10">
        <f t="shared" si="5"/>
        <v>5143</v>
      </c>
      <c r="H5" s="10">
        <f t="shared" si="6"/>
        <v>4286</v>
      </c>
      <c r="I5" s="4" t="e">
        <f>#REF!</f>
        <v>#REF!</v>
      </c>
      <c r="J5" s="4">
        <f t="shared" si="7"/>
        <v>2469.4444444444448</v>
      </c>
      <c r="O5">
        <v>2800</v>
      </c>
      <c r="P5">
        <f t="shared" si="8"/>
        <v>2333.3333333333335</v>
      </c>
      <c r="Q5">
        <f t="shared" si="12"/>
        <v>1944.4444444444446</v>
      </c>
      <c r="R5" s="2">
        <v>12000000</v>
      </c>
      <c r="S5" s="8">
        <f t="shared" si="10"/>
        <v>2469.4444444444448</v>
      </c>
      <c r="T5" s="8">
        <f t="shared" si="11"/>
        <v>4859.3925759280082</v>
      </c>
    </row>
    <row r="6" spans="1:20" x14ac:dyDescent="0.25">
      <c r="A6" s="4">
        <f t="shared" si="0"/>
        <v>0</v>
      </c>
      <c r="B6" s="4">
        <f t="shared" si="1"/>
        <v>1313</v>
      </c>
      <c r="C6" s="4">
        <f t="shared" si="9"/>
        <v>1575.6</v>
      </c>
      <c r="D6" s="4">
        <f t="shared" si="2"/>
        <v>1890.7199999999998</v>
      </c>
      <c r="E6" s="5">
        <f t="shared" si="3"/>
        <v>12000000</v>
      </c>
      <c r="F6" s="15">
        <f t="shared" si="4"/>
        <v>9139</v>
      </c>
      <c r="G6" s="10">
        <f t="shared" si="5"/>
        <v>7616</v>
      </c>
      <c r="H6" s="10">
        <f t="shared" si="6"/>
        <v>6347</v>
      </c>
      <c r="I6" s="4" t="e">
        <f>#REF!</f>
        <v>#REF!</v>
      </c>
      <c r="J6" s="4">
        <f t="shared" si="7"/>
        <v>1667.51</v>
      </c>
      <c r="O6">
        <v>0</v>
      </c>
      <c r="P6">
        <f t="shared" si="8"/>
        <v>0</v>
      </c>
      <c r="Q6">
        <v>1313</v>
      </c>
      <c r="R6" s="2">
        <v>12000000</v>
      </c>
      <c r="S6" s="8">
        <f t="shared" si="10"/>
        <v>1667.51</v>
      </c>
      <c r="T6" s="8">
        <f t="shared" si="11"/>
        <v>7196.3586425268813</v>
      </c>
    </row>
    <row r="7" spans="1:20" x14ac:dyDescent="0.25">
      <c r="A7" s="4">
        <f t="shared" si="0"/>
        <v>0</v>
      </c>
      <c r="B7" s="4">
        <f t="shared" si="1"/>
        <v>1416.6666666666667</v>
      </c>
      <c r="C7" s="4">
        <f t="shared" si="9"/>
        <v>1700</v>
      </c>
      <c r="D7" s="4">
        <f t="shared" si="2"/>
        <v>2040</v>
      </c>
      <c r="E7" s="5">
        <f t="shared" si="3"/>
        <v>9500000</v>
      </c>
      <c r="F7" s="10">
        <f t="shared" si="4"/>
        <v>6706</v>
      </c>
      <c r="G7" s="10">
        <f t="shared" si="5"/>
        <v>5588</v>
      </c>
      <c r="H7" s="10">
        <f t="shared" si="6"/>
        <v>4657</v>
      </c>
      <c r="I7" s="4" t="e">
        <f>#REF!</f>
        <v>#REF!</v>
      </c>
      <c r="J7" s="4">
        <f t="shared" si="7"/>
        <v>1799.1666666666667</v>
      </c>
      <c r="O7">
        <v>2040</v>
      </c>
      <c r="P7">
        <f t="shared" ref="P7" si="13">O7/1.2</f>
        <v>1700</v>
      </c>
      <c r="Q7">
        <f t="shared" ref="Q7" si="14">P7/1.2</f>
        <v>1416.6666666666667</v>
      </c>
      <c r="R7" s="2">
        <v>9500000</v>
      </c>
      <c r="S7" s="8">
        <f t="shared" si="10"/>
        <v>1799.1666666666667</v>
      </c>
      <c r="T7" s="8">
        <f t="shared" si="11"/>
        <v>5280.222325150532</v>
      </c>
    </row>
    <row r="8" spans="1:20" x14ac:dyDescent="0.25">
      <c r="A8" s="4">
        <f t="shared" si="0"/>
        <v>0</v>
      </c>
      <c r="B8" s="4">
        <f t="shared" si="1"/>
        <v>1833.3333333333335</v>
      </c>
      <c r="C8" s="4">
        <f t="shared" si="9"/>
        <v>2200</v>
      </c>
      <c r="D8" s="4">
        <f t="shared" si="2"/>
        <v>2640</v>
      </c>
      <c r="E8" s="5">
        <f t="shared" si="3"/>
        <v>13100000</v>
      </c>
      <c r="F8" s="10">
        <f t="shared" si="4"/>
        <v>7145</v>
      </c>
      <c r="G8" s="10">
        <f t="shared" si="5"/>
        <v>5955</v>
      </c>
      <c r="H8" s="10">
        <f t="shared" si="6"/>
        <v>4962</v>
      </c>
      <c r="I8" s="4" t="e">
        <f>#REF!</f>
        <v>#REF!</v>
      </c>
      <c r="J8" s="4">
        <f t="shared" si="7"/>
        <v>2328.3333333333335</v>
      </c>
      <c r="O8">
        <v>0</v>
      </c>
      <c r="P8">
        <v>2200</v>
      </c>
      <c r="Q8">
        <f t="shared" si="12"/>
        <v>1833.3333333333335</v>
      </c>
      <c r="R8" s="2">
        <v>13100000</v>
      </c>
      <c r="S8" s="8">
        <f t="shared" si="10"/>
        <v>2328.3333333333335</v>
      </c>
      <c r="T8" s="8">
        <f t="shared" si="11"/>
        <v>5626.3421617752319</v>
      </c>
    </row>
    <row r="9" spans="1:20" x14ac:dyDescent="0.25">
      <c r="A9" s="4">
        <f t="shared" si="0"/>
        <v>0</v>
      </c>
      <c r="B9" s="4">
        <f t="shared" si="1"/>
        <v>1100</v>
      </c>
      <c r="C9" s="4">
        <f t="shared" si="9"/>
        <v>1320</v>
      </c>
      <c r="D9" s="4">
        <f t="shared" si="2"/>
        <v>1584</v>
      </c>
      <c r="E9" s="5">
        <f t="shared" si="3"/>
        <v>9700000</v>
      </c>
      <c r="F9" s="15">
        <f t="shared" si="4"/>
        <v>8818</v>
      </c>
      <c r="G9" s="10">
        <f t="shared" si="5"/>
        <v>7348</v>
      </c>
      <c r="H9" s="10">
        <f t="shared" si="6"/>
        <v>6124</v>
      </c>
      <c r="I9" s="4" t="e">
        <f>#REF!</f>
        <v>#REF!</v>
      </c>
      <c r="J9" s="4">
        <f t="shared" si="7"/>
        <v>1397</v>
      </c>
      <c r="O9">
        <v>0</v>
      </c>
      <c r="P9">
        <f t="shared" si="8"/>
        <v>0</v>
      </c>
      <c r="Q9">
        <v>1100</v>
      </c>
      <c r="R9" s="2">
        <v>9700000</v>
      </c>
      <c r="S9" s="8">
        <f t="shared" si="10"/>
        <v>1397</v>
      </c>
      <c r="T9" s="8">
        <f t="shared" si="11"/>
        <v>6943.4502505368646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>
        <f t="shared" si="10"/>
        <v>0</v>
      </c>
      <c r="T10" s="8" t="e">
        <f t="shared" si="11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>
        <f t="shared" si="10"/>
        <v>0</v>
      </c>
      <c r="T11" s="8" t="e">
        <f t="shared" si="11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>
        <f t="shared" si="10"/>
        <v>0</v>
      </c>
      <c r="T12" s="8" t="e">
        <f t="shared" si="11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>
        <f t="shared" si="10"/>
        <v>0</v>
      </c>
      <c r="T13" s="8" t="e">
        <f t="shared" si="11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>
        <f t="shared" si="10"/>
        <v>0</v>
      </c>
      <c r="T14" s="8" t="e">
        <f t="shared" si="11"/>
        <v>#DIV/0!</v>
      </c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>
        <f t="shared" si="10"/>
        <v>0</v>
      </c>
      <c r="T15" s="8"/>
    </row>
    <row r="18" spans="7:24" x14ac:dyDescent="0.25">
      <c r="G18" t="s">
        <v>13</v>
      </c>
    </row>
    <row r="19" spans="7:24" x14ac:dyDescent="0.25">
      <c r="G19" t="s">
        <v>15</v>
      </c>
      <c r="H19">
        <v>1248</v>
      </c>
      <c r="I19">
        <f>H19/981</f>
        <v>1.27217125382263</v>
      </c>
    </row>
    <row r="20" spans="7:24" x14ac:dyDescent="0.25">
      <c r="G20" t="s">
        <v>16</v>
      </c>
      <c r="H20">
        <v>6000</v>
      </c>
    </row>
    <row r="21" spans="7:24" x14ac:dyDescent="0.25">
      <c r="H21">
        <f>H20*H19</f>
        <v>7488000</v>
      </c>
    </row>
    <row r="22" spans="7:24" x14ac:dyDescent="0.25">
      <c r="G22" s="6"/>
      <c r="H22" s="6"/>
    </row>
    <row r="24" spans="7:24" x14ac:dyDescent="0.25">
      <c r="H24" t="s">
        <v>17</v>
      </c>
      <c r="O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v>25.49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v>28.59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v>198.02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v>36.07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I32">
        <v>151.08000000000001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>
        <v>22.52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I34">
        <v>27.35</v>
      </c>
      <c r="Q34" s="11"/>
      <c r="R34" s="11"/>
    </row>
    <row r="35" spans="9:24" x14ac:dyDescent="0.25">
      <c r="I35">
        <v>120.77</v>
      </c>
      <c r="Q35" s="11"/>
      <c r="R35" s="11"/>
      <c r="T35" s="6"/>
    </row>
    <row r="36" spans="9:24" x14ac:dyDescent="0.25">
      <c r="I36">
        <v>34.86</v>
      </c>
      <c r="P36" s="11"/>
      <c r="Q36" s="11"/>
      <c r="R36" s="11"/>
      <c r="S36" s="6"/>
    </row>
    <row r="37" spans="9:24" x14ac:dyDescent="0.25">
      <c r="I37">
        <v>41.6</v>
      </c>
    </row>
    <row r="38" spans="9:24" x14ac:dyDescent="0.25">
      <c r="I38">
        <v>129.37</v>
      </c>
    </row>
    <row r="39" spans="9:24" x14ac:dyDescent="0.25">
      <c r="I39">
        <f>39.29+23.64</f>
        <v>62.93</v>
      </c>
    </row>
    <row r="40" spans="9:24" x14ac:dyDescent="0.25">
      <c r="I40">
        <v>113.04</v>
      </c>
    </row>
    <row r="41" spans="9:24" x14ac:dyDescent="0.25">
      <c r="I41" s="6">
        <f>SUM(I28:I40)</f>
        <v>991.68999999999994</v>
      </c>
      <c r="J41">
        <f>H19/I41</f>
        <v>1.2584577841865907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2025-02-18T10:00:14Z</dcterms:modified>
</cp:coreProperties>
</file>