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Ghatkopar\SHRINIWAS VIJAYKUMAR DESHPANDE\"/>
    </mc:Choice>
  </mc:AlternateContent>
  <xr:revisionPtr revIDLastSave="0" documentId="13_ncr:1_{9CC92007-2418-41E4-B33F-29889E997488}" xr6:coauthVersionLast="45" xr6:coauthVersionMax="47" xr10:uidLastSave="{00000000-0000-0000-0000-000000000000}"/>
  <bookViews>
    <workbookView xWindow="-120" yWindow="-120" windowWidth="29040" windowHeight="15720" tabRatio="932" activeTab="4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4" l="1"/>
  <c r="C12" i="25" l="1"/>
  <c r="C5" i="25" l="1"/>
  <c r="C4" i="25"/>
  <c r="C3" i="25"/>
  <c r="P2" i="4"/>
  <c r="P3" i="4"/>
  <c r="B3" i="4" s="1"/>
  <c r="C3" i="4" s="1"/>
  <c r="D3" i="4" s="1"/>
  <c r="Q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<sst xmlns="http://schemas.openxmlformats.org/spreadsheetml/2006/main" count="129" uniqueCount="87">
  <si>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</si>
  <si>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</si>
  <si>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</si>
  <si>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</si>
  <si>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</si>
  <si>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</si>
  <si>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</si>
  <si>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</si>
  <si>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</si>
  <si>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</si>
  <si>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</si>
  <si>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</si>
  <si>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</si>
  <si>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</si>
  <si>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</si>
  <si>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</si>
  <si>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</si>
  <si>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</si>
  <si>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</si>
  <si>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</si>
  <si>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</si>
  <si>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</si>
  <si>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</si>
  <si>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</si>
  <si>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</si>
  <si>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</si>
  <si>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</si>
  <si>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</si>
  <si>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</si>
  <si>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</si>
  <si>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</si>
  <si>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</si>
  <si>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</si>
  <si>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</si>
  <si>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</si>
  <si>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</si>
  <si>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</si>
  <si>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</si>
  <si>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</si>
  <si>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</si>
  <si>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</si>
  <si>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</si>
  <si>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</si>
  <si>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</si>
  <si>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</si>
  <si>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</si>
  <si>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</si>
  <si>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</si>
  <si>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</si>
  <si>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</si>
  <si>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</si>
  <si>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</si>
  <si>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</si>
  <si>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</si>
  <si>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</si>
  <si>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</si>
  <si>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</si>
  <si>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</si>
  <si>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</si>
  <si>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</si>
  <si>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</si>
  <si>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</si>
  <si>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</si>
  <si>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</si>
  <si>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</si>
  <si>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</si>
  <si>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</si>
  <si>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</si>
  <si>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</si>
  <si>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</si>
  <si>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</si>
  <si>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</si>
  <si>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</si>
  <si>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</si>
  <si>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</si>
  <si>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</si>
  <si>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</si>
  <si>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</si>
  <si>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</si>
  <si>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</si>
  <si>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</si>
  <si>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</si>
  <si>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</si>
  <si>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</si>
  <si>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IGR-29.08.24</t>
  </si>
  <si>
    <t>IGR-20.06.24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</si>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</sst>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7484EE-34B8-4B09-8CF6-E676A0F0D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20B5FF-CCFA-4BF6-AE40-20758BD9D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315560</xdr:colOff>
      <xdr:row>46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CD8CDC-A3B1-44D4-B268-CE2D9063E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9960" cy="893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296507</xdr:colOff>
      <xdr:row>49</xdr:row>
      <xdr:rowOff>134598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244055-ADAA-49BF-A76A-F249693F7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30907" cy="8945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321094.09999999998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350494.1</v>
      </c>
      <c r="D9" s="51" t="s">
        <v>62</v>
      </c>
      <c r="E9" s="52">
        <f>C9/10.764</f>
        <v>32561.696395392046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2024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2024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0</v>
      </c>
      <c r="D13" s="58">
        <f>D12-C13</f>
        <v>100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B20" sqref="B20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10000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7500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0</v>
      </c>
      <c r="C7" s="20">
        <v>2024</v>
      </c>
    </row>
    <row r="8" spans="1:4" x14ac:dyDescent="0.25">
      <c r="A8" s="13" t="s">
        <v>18</v>
      </c>
      <c r="B8" s="20">
        <f>B9-B7</f>
        <v>60</v>
      </c>
      <c r="C8" s="20">
        <v>2024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0</v>
      </c>
      <c r="C10" s="20"/>
    </row>
    <row r="11" spans="1:4" x14ac:dyDescent="0.25">
      <c r="A11" s="13"/>
      <c r="B11" s="21">
        <f>B10%</f>
        <v>0</v>
      </c>
      <c r="C11" s="21"/>
    </row>
    <row r="12" spans="1:4" x14ac:dyDescent="0.25">
      <c r="A12" s="13" t="s">
        <v>21</v>
      </c>
      <c r="B12" s="16">
        <f>B6*B11</f>
        <v>0</v>
      </c>
      <c r="C12" s="19"/>
    </row>
    <row r="13" spans="1:4" x14ac:dyDescent="0.25">
      <c r="A13" s="13" t="s">
        <v>22</v>
      </c>
      <c r="B13" s="16">
        <f>B6-B12</f>
        <v>2500</v>
      </c>
      <c r="C13" s="19"/>
    </row>
    <row r="14" spans="1:4" x14ac:dyDescent="0.25">
      <c r="A14" s="13" t="s">
        <v>15</v>
      </c>
      <c r="B14" s="16">
        <f>B5</f>
        <v>7500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10000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321</v>
      </c>
      <c r="C18" s="20"/>
    </row>
    <row r="19" spans="1:4" x14ac:dyDescent="0.25">
      <c r="A19" s="13" t="s">
        <v>24</v>
      </c>
      <c r="B19" s="24">
        <f>B18*B16</f>
        <v>3210000</v>
      </c>
      <c r="C19" s="65"/>
      <c r="D19" s="58"/>
    </row>
    <row r="20" spans="1:4" x14ac:dyDescent="0.25">
      <c r="A20" s="13" t="s">
        <v>24</v>
      </c>
      <c r="B20" s="25">
        <f>B19*90%</f>
        <v>2889000</v>
      </c>
      <c r="C20" s="24"/>
      <c r="D20" s="58"/>
    </row>
    <row r="21" spans="1:4" x14ac:dyDescent="0.25">
      <c r="A21" s="13" t="s">
        <v>25</v>
      </c>
      <c r="B21" s="25">
        <f>B19*80%</f>
        <v>2568000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802500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6687.5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3" sqref="R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321</v>
      </c>
      <c r="C2" s="4">
        <f t="shared" ref="C2:C16" si="1">B2*1.2</f>
        <v>385.2</v>
      </c>
      <c r="D2" s="4">
        <f t="shared" ref="D2:D16" si="2">C2*1.2</f>
        <v>462.23999999999995</v>
      </c>
      <c r="E2" s="5">
        <f t="shared" ref="E2:E16" si="3">R2</f>
        <v>3058579</v>
      </c>
      <c r="F2" s="67">
        <f t="shared" ref="F2:F15" si="4">ROUND((E2/B2),0)</f>
        <v>9528</v>
      </c>
      <c r="G2" s="67">
        <f t="shared" ref="G2:G15" si="5">ROUND((E2/C2),0)</f>
        <v>7940</v>
      </c>
      <c r="H2" s="67">
        <f t="shared" ref="H2:H15" si="6">ROUND((E2/D2),0)</f>
        <v>6617</v>
      </c>
      <c r="I2" s="67">
        <f t="shared" ref="I2:I15" si="7">T2</f>
        <v>0</v>
      </c>
      <c r="J2" s="67">
        <f t="shared" ref="J2:J15" si="8">U2</f>
        <v>0</v>
      </c>
      <c r="K2" s="68"/>
      <c r="L2" s="68"/>
      <c r="M2" s="68"/>
      <c r="N2" s="68"/>
      <c r="O2" s="68">
        <v>0</v>
      </c>
      <c r="P2" s="68">
        <f t="shared" ref="P2:P10" si="9">O2/1.2</f>
        <v>0</v>
      </c>
      <c r="Q2" s="68">
        <v>321</v>
      </c>
      <c r="R2" s="69">
        <v>3058579</v>
      </c>
      <c r="S2" s="2" t="s">
        <v>84</v>
      </c>
    </row>
    <row r="3" spans="1:19" x14ac:dyDescent="0.25">
      <c r="A3" s="4">
        <v>2</v>
      </c>
      <c r="B3" s="4">
        <f t="shared" si="0"/>
        <v>319</v>
      </c>
      <c r="C3" s="4">
        <f t="shared" si="1"/>
        <v>382.8</v>
      </c>
      <c r="D3" s="4">
        <f t="shared" si="2"/>
        <v>459.36</v>
      </c>
      <c r="E3" s="5">
        <f t="shared" si="3"/>
        <v>3168823</v>
      </c>
      <c r="F3" s="67">
        <f t="shared" si="4"/>
        <v>9934</v>
      </c>
      <c r="G3" s="67">
        <f t="shared" si="5"/>
        <v>8278</v>
      </c>
      <c r="H3" s="67">
        <f t="shared" si="6"/>
        <v>6898</v>
      </c>
      <c r="I3" s="67">
        <f t="shared" si="7"/>
        <v>0</v>
      </c>
      <c r="J3" s="67">
        <f t="shared" si="8"/>
        <v>0</v>
      </c>
      <c r="K3" s="68"/>
      <c r="L3" s="68"/>
      <c r="M3" s="68"/>
      <c r="N3" s="68"/>
      <c r="O3" s="68">
        <v>0</v>
      </c>
      <c r="P3" s="68">
        <f t="shared" si="9"/>
        <v>0</v>
      </c>
      <c r="Q3" s="68">
        <v>319</v>
      </c>
      <c r="R3" s="69">
        <v>3168823</v>
      </c>
      <c r="S3" s="2" t="s">
        <v>85</v>
      </c>
    </row>
    <row r="4" spans="1:19" x14ac:dyDescent="0.25">
      <c r="A4" s="4">
        <v>3</v>
      </c>
      <c r="B4" s="4">
        <f t="shared" si="0"/>
        <v>350</v>
      </c>
      <c r="C4" s="4">
        <f t="shared" si="1"/>
        <v>420</v>
      </c>
      <c r="D4" s="4">
        <f t="shared" si="2"/>
        <v>504</v>
      </c>
      <c r="E4" s="5">
        <f t="shared" si="3"/>
        <v>3600000</v>
      </c>
      <c r="F4" s="67">
        <f t="shared" si="4"/>
        <v>10286</v>
      </c>
      <c r="G4" s="67">
        <f t="shared" si="5"/>
        <v>8571</v>
      </c>
      <c r="H4" s="67">
        <f t="shared" si="6"/>
        <v>7143</v>
      </c>
      <c r="I4" s="67">
        <f t="shared" si="7"/>
        <v>0</v>
      </c>
      <c r="J4" s="67">
        <f t="shared" si="8"/>
        <v>0</v>
      </c>
      <c r="K4" s="68"/>
      <c r="L4" s="68"/>
      <c r="M4" s="68"/>
      <c r="N4" s="68"/>
      <c r="O4" s="68">
        <v>0</v>
      </c>
      <c r="P4" s="68">
        <v>420</v>
      </c>
      <c r="Q4" s="68">
        <f t="shared" ref="Q3:Q10" si="10">P4/1.2</f>
        <v>350</v>
      </c>
      <c r="R4" s="69">
        <v>3600000</v>
      </c>
      <c r="S4" s="2"/>
    </row>
    <row r="5" spans="1:19" x14ac:dyDescent="0.25">
      <c r="A5" s="4">
        <v>4</v>
      </c>
      <c r="B5" s="4">
        <f t="shared" si="0"/>
        <v>329</v>
      </c>
      <c r="C5" s="4">
        <f t="shared" si="1"/>
        <v>394.8</v>
      </c>
      <c r="D5" s="4">
        <f t="shared" si="2"/>
        <v>473.76</v>
      </c>
      <c r="E5" s="5">
        <f t="shared" si="3"/>
        <v>3200000</v>
      </c>
      <c r="F5" s="67">
        <f t="shared" si="4"/>
        <v>9726</v>
      </c>
      <c r="G5" s="67">
        <f t="shared" si="5"/>
        <v>8105</v>
      </c>
      <c r="H5" s="67">
        <f t="shared" si="6"/>
        <v>6754</v>
      </c>
      <c r="I5" s="67">
        <f t="shared" si="7"/>
        <v>0</v>
      </c>
      <c r="J5" s="67">
        <f t="shared" si="8"/>
        <v>0</v>
      </c>
      <c r="K5" s="68"/>
      <c r="L5" s="68"/>
      <c r="M5" s="68"/>
      <c r="N5" s="68"/>
      <c r="O5" s="68">
        <v>0</v>
      </c>
      <c r="P5" s="68">
        <f t="shared" si="9"/>
        <v>0</v>
      </c>
      <c r="Q5" s="68">
        <v>329</v>
      </c>
      <c r="R5" s="69">
        <v>3200000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45" t="s">
        <v>86</v>
      </c>
      <c r="G27" s="45">
        <v>383</v>
      </c>
    </row>
    <row r="28" spans="1:19" s="9" customFormat="1" x14ac:dyDescent="0.25">
      <c r="C28" s="60" t="s">
        <v>74</v>
      </c>
      <c r="D28" s="60"/>
      <c r="F28" s="45" t="s">
        <v>83</v>
      </c>
      <c r="G28" s="45">
        <v>321</v>
      </c>
    </row>
    <row r="29" spans="1:19" s="9" customFormat="1" x14ac:dyDescent="0.25">
      <c r="C29" s="60" t="s">
        <v>1</v>
      </c>
      <c r="D29" s="60">
        <v>2540600</v>
      </c>
      <c r="F29" s="45" t="s">
        <v>71</v>
      </c>
      <c r="G29" s="45">
        <v>385</v>
      </c>
      <c r="H29" s="9">
        <f>G29/G28</f>
        <v>1.1993769470404985</v>
      </c>
    </row>
    <row r="30" spans="1:19" s="9" customFormat="1" x14ac:dyDescent="0.25">
      <c r="F30" s="45" t="s">
        <v>72</v>
      </c>
      <c r="G30" s="45">
        <v>10000</v>
      </c>
    </row>
    <row r="31" spans="1:19" s="9" customFormat="1" x14ac:dyDescent="0.25">
      <c r="C31" s="63"/>
      <c r="D31" s="63"/>
      <c r="F31" s="63" t="s">
        <v>73</v>
      </c>
      <c r="G31" s="63">
        <f>G28*G30</f>
        <v>3210000</v>
      </c>
      <c r="H31" s="9">
        <f>G31/D29</f>
        <v>1.2634810674643784</v>
      </c>
    </row>
    <row r="32" spans="1:19" s="9" customFormat="1" x14ac:dyDescent="0.25">
      <c r="C32" s="63"/>
      <c r="D32" s="63"/>
      <c r="F32" s="63" t="s">
        <v>24</v>
      </c>
      <c r="G32" s="63">
        <f>G31*90%</f>
        <v>2889000</v>
      </c>
    </row>
    <row r="33" spans="3:7" s="9" customFormat="1" x14ac:dyDescent="0.25">
      <c r="C33" s="63"/>
      <c r="D33" s="63"/>
      <c r="F33" s="63" t="s">
        <v>25</v>
      </c>
      <c r="G33" s="63">
        <f>G31*80%</f>
        <v>2568000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abSelected="1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13"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2024-12-23T07:21:35Z</dcterms:modified>
</cp:coreProperties>
</file>