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43" i="4" l="1"/>
  <c r="W34" i="4" l="1"/>
  <c r="G28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H4" i="4" s="1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C3" i="4" l="1"/>
  <c r="D3" i="4" s="1"/>
  <c r="H3" i="4" s="1"/>
  <c r="H9" i="4"/>
  <c r="G8" i="4"/>
  <c r="G9" i="4"/>
  <c r="F8" i="4"/>
  <c r="F9" i="4"/>
  <c r="H5" i="4"/>
  <c r="H7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G3" i="4" l="1"/>
  <c r="W28" i="4"/>
  <c r="Q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<sst xmlns="http://schemas.openxmlformats.org/spreadsheetml/2006/main" count="49" uniqueCount="42">
  <si>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</si>
  <si>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</si>
  <si>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</si>
  <si>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</si>
  <si>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</si>
  <si>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</si>
  <si>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</si>
  <si>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</si>
  <si>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</si>
  <si>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</si>
  <si>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</si>
  <si>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</si>
  <si>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</si>
  <si>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</si>
  <si>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</si>
  <si>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</si>
  <si>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</si>
  <si>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</si>
  <si>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</si>
  <si>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</si>
  <si>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</si>
  <si>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</si>
  <si>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</si>
  <si>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</si>
  <si>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</si>
  <si>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</si>
  <si>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</si>
  <si>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</si>
  <si>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</si>
  <si>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</si>
  <si>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</si>
  <si>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</si>
  <si>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</si>
  <si>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</si>
  <si>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</si>
  <si>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</si>
  <si>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</si>
  <si>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</si>
  <si>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Central Bank of India ( BHAYANDER (EAST) - VISHAL MADANLAL SUTHAR AND PIYUSH MADANLAL SUTHAR</t>
  </si>
  <si>
    <t>Agree BUA</t>
  </si>
  <si>
    <t>As per OC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</si>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</sst>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14</xdr:col>
      <xdr:colOff>200904</xdr:colOff>
      <xdr:row>26</xdr:row>
      <xdr:rowOff>29270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6296904" cy="4982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15</xdr:col>
      <xdr:colOff>134219</xdr:colOff>
      <xdr:row>33</xdr:row>
      <xdr:rowOff>181718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43000"/>
          <a:ext cx="6230219" cy="5325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544362</xdr:colOff>
      <xdr:row>29</xdr:row>
      <xdr:rowOff>105534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297962" cy="54395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144256</xdr:colOff>
      <xdr:row>31</xdr:row>
      <xdr:rowOff>10251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9897856" cy="52013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15</xdr:col>
      <xdr:colOff>10632</xdr:colOff>
      <xdr:row>35</xdr:row>
      <xdr:rowOff>172218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7935432" cy="55062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24</xdr:col>
      <xdr:colOff>220382</xdr:colOff>
      <xdr:row>28</xdr:row>
      <xdr:rowOff>76955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0"/>
          <a:ext cx="9364382" cy="541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8" zoomScaleNormal="100" workbookViewId="0">
      <selection activeCell="V37" sqref="V3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210</v>
      </c>
      <c r="C3" s="44">
        <f>B3*1.2</f>
        <v>252</v>
      </c>
      <c r="D3" s="44">
        <f t="shared" ref="D3:D9" si="2">C3*1.2</f>
        <v>302.39999999999998</v>
      </c>
      <c r="E3" s="45">
        <f t="shared" ref="E3:E9" si="3">R3</f>
        <v>2500000</v>
      </c>
      <c r="F3" s="44">
        <f t="shared" ref="F3:F9" si="4">ROUND((E3/B3),0)</f>
        <v>11905</v>
      </c>
      <c r="G3" s="44">
        <f t="shared" ref="G3:G9" si="5">ROUND((E3/C3),0)</f>
        <v>9921</v>
      </c>
      <c r="H3" s="44">
        <f t="shared" ref="H3:H9" si="6">ROUND((E3/D3),0)</f>
        <v>8267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v>252</v>
      </c>
      <c r="Q3" s="46">
        <f t="shared" ref="Q3:Q9" si="8">P3/1.2</f>
        <v>210</v>
      </c>
      <c r="R3" s="47">
        <v>2500000</v>
      </c>
    </row>
    <row r="4" spans="1:20" s="46" customFormat="1" x14ac:dyDescent="0.25">
      <c r="A4" s="44">
        <f t="shared" si="0"/>
        <v>0</v>
      </c>
      <c r="B4" s="44">
        <f t="shared" si="1"/>
        <v>210</v>
      </c>
      <c r="C4" s="44">
        <f t="shared" ref="C4:C9" si="9">B4*1.2</f>
        <v>252</v>
      </c>
      <c r="D4" s="44">
        <f t="shared" si="2"/>
        <v>302.39999999999998</v>
      </c>
      <c r="E4" s="45">
        <f t="shared" si="3"/>
        <v>2500000</v>
      </c>
      <c r="F4" s="44">
        <f t="shared" si="4"/>
        <v>11905</v>
      </c>
      <c r="G4" s="44">
        <f t="shared" si="5"/>
        <v>9921</v>
      </c>
      <c r="H4" s="44">
        <f t="shared" si="6"/>
        <v>8267</v>
      </c>
      <c r="I4" s="44" t="e">
        <f>#REF!</f>
        <v>#REF!</v>
      </c>
      <c r="J4" s="44">
        <f t="shared" si="7"/>
        <v>0</v>
      </c>
      <c r="O4" s="46">
        <v>0</v>
      </c>
      <c r="P4" s="46">
        <v>252</v>
      </c>
      <c r="Q4" s="46">
        <f t="shared" si="8"/>
        <v>210</v>
      </c>
      <c r="R4" s="47">
        <v>2500000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ref="P5:P9" si="10">O5/1.2</f>
        <v>0</v>
      </c>
      <c r="Q5">
        <f t="shared" si="8"/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f t="shared" si="8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591.66666666666674</v>
      </c>
      <c r="C16" s="4">
        <f t="shared" ref="C16:C25" si="34">B16*1.2</f>
        <v>710.00000000000011</v>
      </c>
      <c r="D16" s="4">
        <f t="shared" ref="D16:D25" si="35">C16*1.2</f>
        <v>852.00000000000011</v>
      </c>
      <c r="E16" s="5">
        <f t="shared" ref="E16:E25" si="36">R16</f>
        <v>6500000</v>
      </c>
      <c r="F16" s="9">
        <f t="shared" ref="F16:F25" si="37">ROUND((E16/B16),0)</f>
        <v>10986</v>
      </c>
      <c r="G16" s="9">
        <f t="shared" ref="G16:G25" si="38">ROUND((E16/C16),0)</f>
        <v>9155</v>
      </c>
      <c r="H16" s="9">
        <f t="shared" ref="H16:H25" si="39">ROUND((E16/D16),0)</f>
        <v>7629</v>
      </c>
      <c r="I16" s="4" t="e">
        <f>#REF!</f>
        <v>#REF!</v>
      </c>
      <c r="J16" s="4">
        <f t="shared" ref="J16:J25" si="40">S16</f>
        <v>0</v>
      </c>
      <c r="O16">
        <v>0</v>
      </c>
      <c r="P16">
        <v>710</v>
      </c>
      <c r="Q16">
        <f t="shared" ref="P16:Q25" si="41">P16/1.2</f>
        <v>591.66666666666674</v>
      </c>
      <c r="R16" s="2">
        <v>6500000</v>
      </c>
    </row>
    <row r="17" spans="1:25" x14ac:dyDescent="0.25">
      <c r="A17" s="4">
        <f t="shared" si="32"/>
        <v>0</v>
      </c>
      <c r="B17" s="4">
        <f t="shared" si="33"/>
        <v>385</v>
      </c>
      <c r="C17" s="4">
        <f t="shared" si="34"/>
        <v>462</v>
      </c>
      <c r="D17" s="4">
        <f t="shared" si="35"/>
        <v>554.4</v>
      </c>
      <c r="E17" s="5">
        <f t="shared" si="36"/>
        <v>4000000</v>
      </c>
      <c r="F17" s="9">
        <f t="shared" si="37"/>
        <v>10390</v>
      </c>
      <c r="G17" s="9">
        <f t="shared" si="38"/>
        <v>8658</v>
      </c>
      <c r="H17" s="9">
        <f t="shared" si="39"/>
        <v>7215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385</v>
      </c>
      <c r="R17" s="2">
        <v>4000000</v>
      </c>
    </row>
    <row r="18" spans="1:25" s="46" customFormat="1" x14ac:dyDescent="0.25">
      <c r="A18" s="44">
        <f t="shared" si="32"/>
        <v>0</v>
      </c>
      <c r="B18" s="44">
        <f t="shared" si="33"/>
        <v>438</v>
      </c>
      <c r="C18" s="44">
        <f t="shared" si="34"/>
        <v>525.6</v>
      </c>
      <c r="D18" s="44">
        <f t="shared" si="35"/>
        <v>630.72</v>
      </c>
      <c r="E18" s="45">
        <f t="shared" si="36"/>
        <v>6500000</v>
      </c>
      <c r="F18" s="44">
        <f t="shared" si="37"/>
        <v>14840</v>
      </c>
      <c r="G18" s="44">
        <f t="shared" si="38"/>
        <v>12367</v>
      </c>
      <c r="H18" s="44">
        <f t="shared" si="39"/>
        <v>10306</v>
      </c>
      <c r="I18" s="44" t="e">
        <f>#REF!</f>
        <v>#REF!</v>
      </c>
      <c r="J18" s="44">
        <f t="shared" si="40"/>
        <v>0</v>
      </c>
      <c r="O18" s="46">
        <v>0</v>
      </c>
      <c r="P18" s="46">
        <f t="shared" si="41"/>
        <v>0</v>
      </c>
      <c r="Q18" s="46">
        <v>438</v>
      </c>
      <c r="R18" s="47">
        <v>6500000</v>
      </c>
    </row>
    <row r="19" spans="1:25" s="46" customFormat="1" x14ac:dyDescent="0.25">
      <c r="A19" s="44">
        <f t="shared" ref="A19:A22" si="42">N19</f>
        <v>0</v>
      </c>
      <c r="B19" s="44">
        <f t="shared" ref="B19:B22" si="43">Q19</f>
        <v>333.33333333333337</v>
      </c>
      <c r="C19" s="44">
        <f t="shared" ref="C19:C22" si="44">B19*1.2</f>
        <v>400.00000000000006</v>
      </c>
      <c r="D19" s="44">
        <f t="shared" ref="D19:D22" si="45">C19*1.2</f>
        <v>480.00000000000006</v>
      </c>
      <c r="E19" s="45">
        <f t="shared" ref="E19:E22" si="46">R19</f>
        <v>4500000</v>
      </c>
      <c r="F19" s="44">
        <f t="shared" ref="F19:F22" si="47">ROUND((E19/B19),0)</f>
        <v>13500</v>
      </c>
      <c r="G19" s="44">
        <f t="shared" ref="G19:G22" si="48">ROUND((E19/C19),0)</f>
        <v>11250</v>
      </c>
      <c r="H19" s="44">
        <f t="shared" ref="H19:H22" si="49">ROUND((E19/D19),0)</f>
        <v>9375</v>
      </c>
      <c r="I19" s="44" t="e">
        <f>#REF!</f>
        <v>#REF!</v>
      </c>
      <c r="J19" s="44">
        <f t="shared" ref="J19:J22" si="50">S19</f>
        <v>0</v>
      </c>
      <c r="O19" s="46">
        <v>0</v>
      </c>
      <c r="P19" s="46">
        <v>400</v>
      </c>
      <c r="Q19" s="46">
        <f t="shared" ref="Q19:Q22" si="51">P19/1.2</f>
        <v>333.33333333333337</v>
      </c>
      <c r="R19" s="47">
        <v>4500000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ref="P20:P22" si="52">O20/1.2</f>
        <v>0</v>
      </c>
      <c r="Q20">
        <f t="shared" si="51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2"/>
        <v>0</v>
      </c>
      <c r="Q21">
        <f t="shared" si="51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2"/>
        <v>0</v>
      </c>
      <c r="Q22">
        <f t="shared" si="51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10500</v>
      </c>
      <c r="X26" s="20" t="s">
        <v>41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39</v>
      </c>
      <c r="F28" s="7">
        <v>43.12</v>
      </c>
      <c r="G28">
        <f>F28*10.764</f>
        <v>464.14367999999996</v>
      </c>
      <c r="S28" s="10"/>
      <c r="T28" s="10"/>
      <c r="U28" s="17" t="s">
        <v>15</v>
      </c>
      <c r="V28" s="18"/>
      <c r="W28" s="19">
        <f>W26-W27</f>
        <v>8000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27</v>
      </c>
      <c r="X30" s="25">
        <v>2024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33</v>
      </c>
      <c r="X31" s="31">
        <v>1997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38</v>
      </c>
      <c r="Q33" s="42"/>
      <c r="R33" s="42"/>
      <c r="S33" s="42"/>
      <c r="T33" s="43"/>
      <c r="U33" s="21" t="s">
        <v>20</v>
      </c>
      <c r="V33" s="23"/>
      <c r="W33" s="24">
        <f>90*W30/W32</f>
        <v>40.5</v>
      </c>
      <c r="X33" s="24"/>
    </row>
    <row r="34" spans="15:24" ht="15.75" x14ac:dyDescent="0.25">
      <c r="U34" s="17"/>
      <c r="V34" s="26"/>
      <c r="W34" s="27">
        <f>W33%</f>
        <v>0.40500000000000003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1012.5000000000001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1487.5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8000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9487.5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32</v>
      </c>
      <c r="V41" s="30"/>
      <c r="W41" s="25">
        <v>464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4402200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</f>
        <v>3961980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3521760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1160000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9171.25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Q5" sqref="Q5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F7" sqref="F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B3" sqref="B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zoomScaleNormal="100" workbookViewId="0">
      <selection activeCell="T22" sqref="T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Z7" sqref="Z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2024-12-23T23:46:09Z</dcterms:modified>
</cp:coreProperties>
</file>