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7B18D11-A1BB-4E01-A91C-95E977E3646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J41" i="1" l="1"/>
  <c r="J48" i="1" l="1"/>
  <c r="F41" i="1"/>
  <c r="H43" i="1"/>
  <c r="G41" i="1"/>
  <c r="G43" i="1" s="1"/>
  <c r="H34" i="1"/>
  <c r="G34" i="1"/>
  <c r="G32" i="1"/>
  <c r="F32" i="1"/>
  <c r="F84" i="1" l="1"/>
  <c r="F23" i="1"/>
  <c r="F7" i="1"/>
  <c r="F10" i="1" s="1"/>
  <c r="F11" i="1" s="1"/>
  <c r="F6" i="1"/>
  <c r="F5" i="1"/>
  <c r="F14" i="1" s="1"/>
  <c r="F8" i="1" l="1"/>
  <c r="F12" i="1"/>
  <c r="F13" i="1" s="1"/>
  <c r="F16" i="1" s="1"/>
  <c r="C7" i="1"/>
  <c r="F19" i="1" l="1"/>
  <c r="F25" i="1" s="1"/>
  <c r="F33" i="1"/>
  <c r="C23" i="1"/>
  <c r="F34" i="1" l="1"/>
  <c r="F35" i="1" s="1"/>
  <c r="F42" i="1"/>
  <c r="F43" i="1" s="1"/>
  <c r="F44" i="1" s="1"/>
  <c r="F45" i="1" s="1"/>
  <c r="F46" i="1" s="1"/>
  <c r="F21" i="1"/>
  <c r="F20" i="1"/>
  <c r="C84" i="1"/>
  <c r="F36" i="1" l="1"/>
  <c r="F37" i="1" s="1"/>
  <c r="K33" i="1"/>
  <c r="C5" i="1"/>
  <c r="K35" i="1" l="1"/>
  <c r="K34" i="1"/>
  <c r="C6" i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<sst xmlns="http://schemas.openxmlformats.org/spreadsheetml/2006/main" count="50" uniqueCount="36">
  <si>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</si>
  <si>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</si>
  <si>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</si>
  <si>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</si>
  <si>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</si>
  <si>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</si>
  <si>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</si>
  <si>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</si>
  <si>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</si>
  <si>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</si>
  <si>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</si>
  <si>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</si>
  <si>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</si>
  <si>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</si>
  <si>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</si>
  <si>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</si>
  <si>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</si>
  <si>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</si>
  <si>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</si>
  <si>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</si>
  <si>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B1802</t>
  </si>
  <si>
    <t>B1801</t>
  </si>
  <si>
    <t>BOI\M G Marg\Jashwantlal C.Kothari - Flat No. B 1801</t>
  </si>
  <si>
    <t>BOI\M G Marg\Jashwantlal C.Kothari - Flat No. B 1802</t>
  </si>
  <si>
    <t>Rate</t>
  </si>
  <si>
    <t>FMV</t>
  </si>
  <si>
    <t>Carpet</t>
  </si>
  <si>
    <t xml:space="preserve">Parking - Nos. </t>
  </si>
  <si>
    <t>Inetrior - Sq. Ft.</t>
  </si>
  <si>
    <t>TOTAL</t>
  </si>
  <si>
    <t>Flat - Sq. Ft.</t>
  </si>
  <si>
    <t>DSV</t>
  </si>
  <si>
    <t>Total FMV</t>
  </si>
  <si>
    <t>Flat No. 1801 &amp; 1802</t>
  </si>
  <si>
    <t>No parking</t>
  </si>
  <si>
    <t>NPA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</si>
</sst>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0" fontId="0" fillId="0" borderId="9" xfId="0" applyBorder="1"/>
    <xf numFmtId="0" fontId="7" fillId="0" borderId="9" xfId="0" applyFont="1" applyBorder="1"/>
    <xf numFmtId="43" fontId="0" fillId="0" borderId="9" xfId="1" applyFont="1" applyBorder="1"/>
    <xf numFmtId="0" fontId="7" fillId="0" borderId="9" xfId="0" applyFont="1" applyFill="1" applyBorder="1"/>
    <xf numFmtId="43" fontId="7" fillId="0" borderId="9" xfId="1" applyFont="1" applyBorder="1"/>
    <xf numFmtId="43" fontId="7" fillId="0" borderId="9" xfId="0" applyNumberFormat="1" applyFont="1" applyBorder="1"/>
    <xf numFmtId="0" fontId="0" fillId="0" borderId="9" xfId="0" applyFill="1" applyBorder="1"/>
    <xf numFmtId="0" fontId="4" fillId="0" borderId="9" xfId="0" applyFont="1" applyFill="1" applyBorder="1"/>
    <xf numFmtId="43" fontId="0" fillId="0" borderId="9" xfId="0" applyNumberFormat="1" applyBorder="1"/>
    <xf numFmtId="0" fontId="8" fillId="2" borderId="0" xfId="0" applyFont="1" applyFill="1" applyBorder="1"/>
    <xf numFmtId="43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60" zoomScaleNormal="160" workbookViewId="0">
      <selection activeCell="E8" sqref="E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7.140625" style="20" customWidth="1"/>
    <col min="7" max="7" width="15.28515625" bestFit="1" customWidth="1"/>
    <col min="8" max="8" width="13.42578125" bestFit="1" customWidth="1"/>
    <col min="10" max="10" width="10.28515625" customWidth="1"/>
    <col min="11" max="11" width="16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17"/>
      <c r="G1" s="5"/>
      <c r="H1" s="5"/>
      <c r="I1" s="5"/>
      <c r="J1" s="5"/>
      <c r="K1" s="5"/>
      <c r="L1" s="3"/>
    </row>
    <row r="2" spans="1:12" x14ac:dyDescent="0.25">
      <c r="A2" s="4"/>
      <c r="B2" s="5"/>
      <c r="C2" s="52" t="s">
        <v>20</v>
      </c>
      <c r="D2" s="27"/>
      <c r="E2" s="5"/>
      <c r="F2" s="52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30300</v>
      </c>
      <c r="D3" s="39" t="s">
        <v>17</v>
      </c>
      <c r="E3" s="5"/>
      <c r="F3" s="34">
        <f>C3</f>
        <v>30300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34">
        <v>3000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27300</v>
      </c>
      <c r="D5" s="28"/>
      <c r="E5" s="5"/>
      <c r="F5" s="34">
        <f>F3-F4</f>
        <v>27300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34">
        <f>F4</f>
        <v>3000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16</v>
      </c>
      <c r="D7" s="42">
        <v>2025</v>
      </c>
      <c r="E7" s="5"/>
      <c r="F7" s="35">
        <f>G7-G8</f>
        <v>16</v>
      </c>
      <c r="G7" s="5">
        <v>2025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44</v>
      </c>
      <c r="D8" s="29">
        <v>2009</v>
      </c>
      <c r="E8" s="5" t="s">
        <v>19</v>
      </c>
      <c r="F8" s="35">
        <f>F9-F7</f>
        <v>44</v>
      </c>
      <c r="G8" s="5">
        <v>2009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35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24</v>
      </c>
      <c r="D10" s="29"/>
      <c r="E10" s="5"/>
      <c r="F10" s="35">
        <f>90*F7/F9</f>
        <v>24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0.24</v>
      </c>
      <c r="D11" s="30"/>
      <c r="E11" s="5"/>
      <c r="F11" s="36">
        <f>F10%</f>
        <v>0.24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720</v>
      </c>
      <c r="D12" s="28"/>
      <c r="E12" s="5"/>
      <c r="F12" s="34">
        <f>F6*F11</f>
        <v>720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2280</v>
      </c>
      <c r="D13" s="28"/>
      <c r="E13" s="5"/>
      <c r="F13" s="34">
        <f>F6-F12</f>
        <v>2280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27300</v>
      </c>
      <c r="D14" s="28"/>
      <c r="E14" s="5"/>
      <c r="F14" s="34">
        <f>F5</f>
        <v>27300</v>
      </c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34"/>
      <c r="G15" s="5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29580</v>
      </c>
      <c r="D16" s="28"/>
      <c r="E16" s="5"/>
      <c r="F16" s="39">
        <f>F14+F13</f>
        <v>29580</v>
      </c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F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524</v>
      </c>
      <c r="D18" s="29"/>
      <c r="F18" s="42">
        <v>549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15499920</v>
      </c>
      <c r="D19" s="44"/>
      <c r="F19" s="37">
        <f>F16*F18+G20</f>
        <v>16239420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C19*0.85</f>
        <v>13174932</v>
      </c>
      <c r="D20" s="49"/>
      <c r="E20" s="50"/>
      <c r="F20" s="19">
        <f>F19*0.85</f>
        <v>13803507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C19*0.7</f>
        <v>10849944</v>
      </c>
      <c r="D21" s="31"/>
      <c r="E21" s="51"/>
      <c r="F21" s="19">
        <f>F19*0.7</f>
        <v>11367594</v>
      </c>
      <c r="J21" s="5"/>
      <c r="K21" s="5"/>
      <c r="L21" s="6"/>
    </row>
    <row r="22" spans="1:12" x14ac:dyDescent="0.25">
      <c r="A22" s="4"/>
      <c r="B22" s="5"/>
      <c r="C22" s="18"/>
      <c r="D22" s="29"/>
      <c r="F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1572000</v>
      </c>
      <c r="D23" s="32"/>
      <c r="F23" s="38">
        <f>F4*F18</f>
        <v>1647000</v>
      </c>
      <c r="J23" s="5"/>
      <c r="K23" s="5"/>
    </row>
    <row r="24" spans="1:12" x14ac:dyDescent="0.25">
      <c r="A24" s="22" t="s">
        <v>10</v>
      </c>
      <c r="C24" s="18"/>
      <c r="F24" s="18"/>
      <c r="J24" s="5"/>
      <c r="K24" s="5"/>
    </row>
    <row r="25" spans="1:12" x14ac:dyDescent="0.25">
      <c r="A25" s="24" t="s">
        <v>11</v>
      </c>
      <c r="B25" s="20"/>
      <c r="C25" s="19">
        <f>C19*0.025/12</f>
        <v>32291.5</v>
      </c>
      <c r="D25" s="33"/>
      <c r="E25" s="47"/>
      <c r="F25" s="19">
        <f>F19*0.025/12</f>
        <v>33832.125</v>
      </c>
      <c r="J25" s="5"/>
      <c r="K25" s="5"/>
    </row>
    <row r="26" spans="1:12" x14ac:dyDescent="0.25">
      <c r="A26" s="5"/>
      <c r="B26" s="5"/>
      <c r="C26" s="19"/>
      <c r="D26" s="31"/>
      <c r="F26" s="19"/>
      <c r="J26" s="5"/>
    </row>
    <row r="27" spans="1:12" x14ac:dyDescent="0.25">
      <c r="A27" s="48" t="s">
        <v>23</v>
      </c>
      <c r="B27" s="5"/>
      <c r="C27" s="33"/>
      <c r="D27" s="33"/>
      <c r="E27" s="16"/>
      <c r="F27" s="48" t="s">
        <v>22</v>
      </c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62" t="s">
        <v>35</v>
      </c>
      <c r="D30" s="5"/>
      <c r="E30" s="5"/>
      <c r="F30" s="48" t="s">
        <v>22</v>
      </c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3"/>
      <c r="F31" s="54" t="s">
        <v>30</v>
      </c>
      <c r="G31" s="54" t="s">
        <v>28</v>
      </c>
      <c r="H31" s="54" t="s">
        <v>27</v>
      </c>
      <c r="I31" s="5"/>
      <c r="J31" s="53"/>
      <c r="K31" s="53"/>
    </row>
    <row r="32" spans="1:12" x14ac:dyDescent="0.25">
      <c r="A32" s="5"/>
      <c r="B32" s="5"/>
      <c r="C32" s="5"/>
      <c r="D32" s="5"/>
      <c r="E32" s="53" t="s">
        <v>26</v>
      </c>
      <c r="F32" s="55">
        <f>F18</f>
        <v>549</v>
      </c>
      <c r="G32" s="55">
        <f>F32</f>
        <v>549</v>
      </c>
      <c r="H32" s="55">
        <v>1</v>
      </c>
      <c r="I32" s="5"/>
      <c r="J32" s="54" t="s">
        <v>33</v>
      </c>
      <c r="K32" s="54"/>
    </row>
    <row r="33" spans="1:11" x14ac:dyDescent="0.25">
      <c r="A33" s="16"/>
      <c r="B33" s="5"/>
      <c r="C33" s="5"/>
      <c r="D33" s="5"/>
      <c r="E33" s="53" t="s">
        <v>24</v>
      </c>
      <c r="F33" s="55">
        <f>F16</f>
        <v>29580</v>
      </c>
      <c r="G33" s="55">
        <v>3000</v>
      </c>
      <c r="H33" s="55">
        <v>1000000</v>
      </c>
      <c r="I33" s="5"/>
      <c r="J33" s="54" t="s">
        <v>32</v>
      </c>
      <c r="K33" s="58">
        <f>F35+F44</f>
        <v>35958340</v>
      </c>
    </row>
    <row r="34" spans="1:11" x14ac:dyDescent="0.25">
      <c r="A34" s="16"/>
      <c r="B34" s="5"/>
      <c r="C34" s="5"/>
      <c r="D34" s="5"/>
      <c r="E34" s="53" t="s">
        <v>25</v>
      </c>
      <c r="F34" s="55">
        <f>F33*F32</f>
        <v>16239420</v>
      </c>
      <c r="G34" s="55">
        <f>G33*G32</f>
        <v>1647000</v>
      </c>
      <c r="H34" s="55">
        <f>H33*H32</f>
        <v>1000000</v>
      </c>
      <c r="I34" s="5"/>
      <c r="J34" s="54" t="s">
        <v>14</v>
      </c>
      <c r="K34" s="58">
        <f>K33*85%</f>
        <v>30564589</v>
      </c>
    </row>
    <row r="35" spans="1:11" x14ac:dyDescent="0.25">
      <c r="A35" s="16"/>
      <c r="B35" s="5"/>
      <c r="C35" s="5"/>
      <c r="D35" s="5"/>
      <c r="E35" s="56" t="s">
        <v>29</v>
      </c>
      <c r="F35" s="57">
        <f>F34+G34+H34</f>
        <v>18886420</v>
      </c>
      <c r="G35" s="55"/>
      <c r="H35" s="55"/>
      <c r="I35" s="5"/>
      <c r="J35" s="56" t="s">
        <v>31</v>
      </c>
      <c r="K35" s="58">
        <f>K33*70%</f>
        <v>25170838</v>
      </c>
    </row>
    <row r="36" spans="1:11" x14ac:dyDescent="0.25">
      <c r="A36" s="16"/>
      <c r="B36" s="5"/>
      <c r="C36" s="5"/>
      <c r="D36" s="5"/>
      <c r="E36" s="56" t="s">
        <v>14</v>
      </c>
      <c r="F36" s="58">
        <f>F35*85%</f>
        <v>16053457</v>
      </c>
      <c r="G36" s="53"/>
      <c r="H36" s="53"/>
      <c r="I36" s="5"/>
      <c r="J36" s="53"/>
      <c r="K36" s="53"/>
    </row>
    <row r="37" spans="1:11" x14ac:dyDescent="0.25">
      <c r="A37" s="5"/>
      <c r="B37" s="5"/>
      <c r="C37" s="5"/>
      <c r="D37" s="5"/>
      <c r="E37" s="56" t="s">
        <v>31</v>
      </c>
      <c r="F37" s="58">
        <f>F36*70%</f>
        <v>11237419.899999999</v>
      </c>
      <c r="G37" s="53"/>
      <c r="H37" s="53"/>
      <c r="I37" s="5"/>
      <c r="J37" s="5"/>
    </row>
    <row r="38" spans="1:11" x14ac:dyDescent="0.25">
      <c r="A38" s="5"/>
      <c r="B38" s="5"/>
      <c r="C38" s="5"/>
      <c r="D38" s="5"/>
      <c r="E38" s="53"/>
      <c r="F38" s="53"/>
      <c r="G38" s="53"/>
      <c r="H38" s="53"/>
      <c r="I38" s="5"/>
      <c r="J38" s="5"/>
    </row>
    <row r="39" spans="1:11" x14ac:dyDescent="0.25">
      <c r="A39" s="5"/>
      <c r="B39" s="5"/>
      <c r="C39" s="5"/>
      <c r="D39" s="5"/>
      <c r="E39" s="5"/>
      <c r="F39" s="48" t="s">
        <v>23</v>
      </c>
      <c r="G39" s="5"/>
      <c r="H39" s="5"/>
      <c r="I39" s="5"/>
      <c r="J39" s="5"/>
    </row>
    <row r="40" spans="1:11" x14ac:dyDescent="0.25">
      <c r="A40" s="5"/>
      <c r="B40" s="5"/>
      <c r="C40" s="5"/>
      <c r="D40" s="5"/>
      <c r="E40" s="53"/>
      <c r="F40" s="54" t="s">
        <v>30</v>
      </c>
      <c r="G40" s="54" t="s">
        <v>28</v>
      </c>
      <c r="H40" s="54" t="s">
        <v>34</v>
      </c>
      <c r="I40" s="5"/>
      <c r="J40" s="5"/>
    </row>
    <row r="41" spans="1:11" x14ac:dyDescent="0.25">
      <c r="A41" s="5"/>
      <c r="B41" s="5"/>
      <c r="C41" s="25"/>
      <c r="E41" s="53" t="s">
        <v>26</v>
      </c>
      <c r="F41" s="55">
        <f>C18</f>
        <v>524</v>
      </c>
      <c r="G41" s="55">
        <f>F41</f>
        <v>524</v>
      </c>
      <c r="H41" s="55">
        <v>0</v>
      </c>
      <c r="I41" s="5"/>
      <c r="J41" s="63">
        <f>F41+F32</f>
        <v>1073</v>
      </c>
    </row>
    <row r="42" spans="1:11" x14ac:dyDescent="0.25">
      <c r="A42" s="5"/>
      <c r="B42" s="5"/>
      <c r="C42" s="25"/>
      <c r="E42" s="53" t="s">
        <v>24</v>
      </c>
      <c r="F42" s="55">
        <f>F33</f>
        <v>29580</v>
      </c>
      <c r="G42" s="55">
        <v>3000</v>
      </c>
      <c r="H42" s="55">
        <v>0</v>
      </c>
      <c r="I42" s="5"/>
      <c r="J42" s="5"/>
    </row>
    <row r="43" spans="1:11" x14ac:dyDescent="0.25">
      <c r="A43" s="5"/>
      <c r="B43" s="5"/>
      <c r="C43" s="25"/>
      <c r="E43" s="53" t="s">
        <v>25</v>
      </c>
      <c r="F43" s="55">
        <f>F42*F41</f>
        <v>15499920</v>
      </c>
      <c r="G43" s="55">
        <f>G42*G41</f>
        <v>1572000</v>
      </c>
      <c r="H43" s="55">
        <f>H42*H41</f>
        <v>0</v>
      </c>
      <c r="I43" s="5"/>
      <c r="J43" s="5"/>
    </row>
    <row r="44" spans="1:11" x14ac:dyDescent="0.25">
      <c r="A44" s="5"/>
      <c r="B44" s="5"/>
      <c r="C44" s="25"/>
      <c r="E44" s="56" t="s">
        <v>29</v>
      </c>
      <c r="F44" s="57">
        <f>F43+G43+H43</f>
        <v>17071920</v>
      </c>
      <c r="G44" s="55"/>
      <c r="H44" s="55"/>
      <c r="I44" s="5"/>
      <c r="J44" s="5"/>
    </row>
    <row r="45" spans="1:11" x14ac:dyDescent="0.25">
      <c r="A45" s="5"/>
      <c r="B45" s="5"/>
      <c r="C45" s="23"/>
      <c r="D45" s="23"/>
      <c r="E45" s="56" t="s">
        <v>14</v>
      </c>
      <c r="F45" s="58">
        <f>F44*85%</f>
        <v>14511132</v>
      </c>
      <c r="G45" s="53"/>
      <c r="H45" s="53"/>
      <c r="I45" s="5"/>
      <c r="J45" s="5"/>
    </row>
    <row r="46" spans="1:11" x14ac:dyDescent="0.25">
      <c r="A46" s="21"/>
      <c r="B46" s="5"/>
      <c r="C46" s="23"/>
      <c r="D46" s="23"/>
      <c r="E46" s="56" t="s">
        <v>31</v>
      </c>
      <c r="F46" s="58">
        <f>F45*70%</f>
        <v>10157792.399999999</v>
      </c>
      <c r="G46" s="53"/>
      <c r="H46" s="53"/>
      <c r="I46" s="5"/>
      <c r="J46" s="5">
        <v>15361000</v>
      </c>
    </row>
    <row r="47" spans="1:11" x14ac:dyDescent="0.25">
      <c r="A47" s="5"/>
      <c r="B47" s="5"/>
      <c r="C47" s="23"/>
      <c r="D47" s="23"/>
      <c r="E47" s="59"/>
      <c r="F47" s="60"/>
      <c r="G47" s="61"/>
      <c r="H47" s="53"/>
      <c r="I47" s="5"/>
      <c r="J47" s="5">
        <v>14668000</v>
      </c>
    </row>
    <row r="48" spans="1:11" x14ac:dyDescent="0.25">
      <c r="A48" s="5"/>
      <c r="B48" s="5"/>
      <c r="C48" s="23"/>
      <c r="D48" s="23"/>
      <c r="E48" s="59"/>
      <c r="F48" s="60"/>
      <c r="G48" s="53"/>
      <c r="H48" s="53"/>
      <c r="I48" s="5"/>
      <c r="J48" s="5">
        <f>J47+J46</f>
        <v>30029000</v>
      </c>
    </row>
    <row r="49" spans="1:10" x14ac:dyDescent="0.25">
      <c r="A49" s="5"/>
      <c r="B49" s="5"/>
      <c r="C49" s="18"/>
      <c r="D49" s="23"/>
      <c r="E49" s="5"/>
      <c r="F49" s="18"/>
      <c r="G49" s="5"/>
      <c r="H49" s="5"/>
      <c r="I49" s="5"/>
      <c r="J49" s="5"/>
    </row>
    <row r="50" spans="1:10" x14ac:dyDescent="0.25">
      <c r="A50" s="5"/>
      <c r="B50" s="5"/>
      <c r="C50" s="18"/>
      <c r="E50" s="5"/>
      <c r="F50" s="18"/>
      <c r="G50" s="5"/>
      <c r="H50" s="5"/>
      <c r="I50" s="5"/>
      <c r="J50" s="5"/>
    </row>
    <row r="51" spans="1:10" x14ac:dyDescent="0.25">
      <c r="A51" s="5"/>
      <c r="B51" s="5"/>
      <c r="C51" s="18"/>
      <c r="E51" s="5"/>
      <c r="F51" s="18"/>
      <c r="G51" s="5"/>
      <c r="H51" s="5"/>
      <c r="I51" s="5"/>
      <c r="J51" s="5"/>
    </row>
    <row r="52" spans="1:10" x14ac:dyDescent="0.25">
      <c r="A52" s="5"/>
      <c r="B52" s="5"/>
      <c r="C52" s="18"/>
      <c r="E52" s="5"/>
      <c r="F52" s="18"/>
      <c r="G52" s="5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18"/>
      <c r="G53" s="5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18"/>
      <c r="G54" s="5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18"/>
      <c r="G55" s="5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18"/>
      <c r="G56" s="5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18"/>
      <c r="G57" s="5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18"/>
      <c r="G58" s="5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18"/>
      <c r="G59" s="5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18"/>
      <c r="G60" s="5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18"/>
      <c r="G61" s="5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18"/>
      <c r="G62" s="5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18"/>
      <c r="G63" s="5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18"/>
      <c r="G64" s="5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18"/>
      <c r="G65" s="5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18"/>
      <c r="G66" s="5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18"/>
      <c r="G67" s="5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18"/>
      <c r="G68" s="5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18"/>
      <c r="G69" s="5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8"/>
      <c r="G70" s="16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18"/>
      <c r="G71" s="5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18"/>
      <c r="G72" s="5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18"/>
      <c r="G73" s="5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18"/>
      <c r="G74" s="5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18"/>
      <c r="G75" s="5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18"/>
      <c r="G76" s="5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18"/>
      <c r="G77" s="5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18"/>
      <c r="G78" s="5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18"/>
      <c r="G79" s="5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18"/>
      <c r="G80" s="5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18"/>
      <c r="G81" s="5"/>
      <c r="H81" s="5"/>
      <c r="I81" s="5"/>
      <c r="J81" s="5"/>
    </row>
    <row r="82" spans="1:10" x14ac:dyDescent="0.25">
      <c r="A82" s="5"/>
      <c r="B82" s="5"/>
      <c r="C82" s="18"/>
      <c r="E82" s="5"/>
      <c r="F82" s="18"/>
      <c r="G82" s="5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18"/>
      <c r="G83" s="5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18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18"/>
      <c r="G85" s="5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18"/>
      <c r="G86" s="5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18"/>
      <c r="G87" s="5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18"/>
      <c r="G88" s="5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18"/>
      <c r="G89" s="5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18"/>
      <c r="G90" s="5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18"/>
      <c r="G91" s="5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18"/>
      <c r="G92" s="5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18"/>
      <c r="G93" s="5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18"/>
      <c r="G94" s="5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18"/>
      <c r="G95" s="5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18"/>
      <c r="G96" s="5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18"/>
      <c r="G97" s="5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18"/>
      <c r="G98" s="5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18"/>
      <c r="G99" s="5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18"/>
      <c r="G100" s="5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18"/>
      <c r="G101" s="5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18"/>
      <c r="G102" s="5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18"/>
      <c r="G103" s="5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18"/>
      <c r="G104" s="5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18"/>
      <c r="G105" s="5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18"/>
      <c r="G106" s="5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18"/>
      <c r="G107" s="5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18"/>
      <c r="G108" s="5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18"/>
      <c r="G109" s="5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18"/>
      <c r="G110" s="5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18"/>
      <c r="G111" s="5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18"/>
      <c r="G112" s="5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18"/>
      <c r="G113" s="5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18"/>
      <c r="G114" s="5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18"/>
      <c r="G115" s="5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18"/>
      <c r="G116" s="5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18"/>
      <c r="G117" s="5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18"/>
      <c r="G118" s="5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18"/>
      <c r="G119" s="5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18"/>
      <c r="G120" s="5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18"/>
      <c r="G121" s="5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18"/>
      <c r="G122" s="5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18"/>
      <c r="G123" s="5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18"/>
      <c r="G124" s="5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18"/>
      <c r="G125" s="5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18"/>
      <c r="G126" s="5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18"/>
      <c r="G127" s="5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18"/>
      <c r="G128" s="5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18"/>
      <c r="G129" s="5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18"/>
      <c r="G130" s="5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18"/>
      <c r="G131" s="5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18"/>
      <c r="G132" s="5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18"/>
      <c r="G133" s="5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18"/>
      <c r="G134" s="5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18"/>
      <c r="G135" s="5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18"/>
      <c r="G136" s="5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18"/>
      <c r="G137" s="5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18"/>
      <c r="G138" s="5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18"/>
      <c r="G139" s="5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18"/>
      <c r="G140" s="5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18"/>
      <c r="G141" s="5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18"/>
      <c r="G142" s="5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18"/>
      <c r="G143" s="5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18"/>
      <c r="G144" s="5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18"/>
      <c r="G145" s="5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18"/>
      <c r="G146" s="5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18"/>
      <c r="G147" s="5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18"/>
      <c r="G148" s="5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18"/>
      <c r="G149" s="5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18"/>
      <c r="G150" s="5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18"/>
      <c r="G151" s="5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18"/>
      <c r="G152" s="5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18"/>
      <c r="G153" s="5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18"/>
      <c r="G154" s="5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18"/>
      <c r="G155" s="5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18"/>
      <c r="G156" s="5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18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2025-01-30T10:24:43Z</dcterms:modified>
</cp:coreProperties>
</file>