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G33" i="4" l="1"/>
  <c r="G32" i="4"/>
  <c r="G34" i="4" l="1"/>
  <c r="W31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<sst xmlns="http://schemas.openxmlformats.org/spreadsheetml/2006/main" count="50" uniqueCount="44">
  <si>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</si>
  <si>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</si>
  <si>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</si>
  <si>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</si>
  <si>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</si>
  <si>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</si>
  <si>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</si>
  <si>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</si>
  <si>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</si>
  <si>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</si>
  <si>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</si>
  <si>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</si>
  <si>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</si>
  <si>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</si>
  <si>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</si>
  <si>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</si>
  <si>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</si>
  <si>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</si>
  <si>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</si>
  <si>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</si>
  <si>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</si>
  <si>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</si>
  <si>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</si>
  <si>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</si>
  <si>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</si>
  <si>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</si>
  <si>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</si>
  <si>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</si>
  <si>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</si>
  <si>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</si>
  <si>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</si>
  <si>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</si>
  <si>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</si>
  <si>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</si>
  <si>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</si>
  <si>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</si>
  <si>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</si>
  <si>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</si>
  <si>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</si>
  <si>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</si>
  <si>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</si>
  <si>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Balcony</t>
  </si>
  <si>
    <t>State Bank of India ( RACPC Sion )  -Dilip Prabhakar Karande And Anjali Dilip karande And Shubhangi Dilip Karande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</si>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</sst>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44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5D13CE7-460F-457F-8D68-B0BCDE4AC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9545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77402</xdr:colOff>
      <xdr:row>39</xdr:row>
      <xdr:rowOff>877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51C4DF9-4514-4659-845A-D2D1B798B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11802" cy="62873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41</xdr:row>
      <xdr:rowOff>86754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A53E34C-3E4F-4BE2-8612-DDDB3C151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77067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10718</xdr:colOff>
      <xdr:row>45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8164C90-FBAC-46DC-B866-288718867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45118" cy="80879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12</xdr:col>
      <xdr:colOff>67450</xdr:colOff>
      <xdr:row>49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1524000"/>
          <a:ext cx="5553850" cy="7868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G22" zoomScaleNormal="100" workbookViewId="0">
      <selection activeCell="W35" sqref="W3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3" customFormat="1" x14ac:dyDescent="0.25">
      <c r="A3" s="41">
        <f t="shared" ref="A3:A14" si="0">N3</f>
        <v>0</v>
      </c>
      <c r="B3" s="41">
        <f t="shared" ref="B3:B14" si="1">Q3</f>
        <v>698</v>
      </c>
      <c r="C3" s="41">
        <f>B3*1.2</f>
        <v>837.6</v>
      </c>
      <c r="D3" s="41">
        <f t="shared" ref="D3:D14" si="2">C3*1.2</f>
        <v>1005.12</v>
      </c>
      <c r="E3" s="42">
        <f t="shared" ref="E3:E14" si="3">R3</f>
        <v>7461230</v>
      </c>
      <c r="F3" s="41">
        <f t="shared" ref="F3:F14" si="4">ROUND((E3/B3),0)</f>
        <v>10689</v>
      </c>
      <c r="G3" s="41">
        <f t="shared" ref="G3:G14" si="5">ROUND((E3/C3),0)</f>
        <v>8908</v>
      </c>
      <c r="H3" s="41">
        <f t="shared" ref="H3:H14" si="6">ROUND((E3/D3),0)</f>
        <v>7423</v>
      </c>
      <c r="I3" s="41" t="e">
        <f>#REF!</f>
        <v>#REF!</v>
      </c>
      <c r="J3" s="41">
        <f t="shared" ref="J3:J14" si="7">S3</f>
        <v>0</v>
      </c>
      <c r="O3" s="43">
        <v>0</v>
      </c>
      <c r="P3" s="43">
        <f t="shared" ref="P3:Q14" si="8">O3/1.2</f>
        <v>0</v>
      </c>
      <c r="Q3" s="43">
        <v>698</v>
      </c>
      <c r="R3" s="44">
        <v>7461230</v>
      </c>
    </row>
    <row r="4" spans="1:20" s="43" customFormat="1" x14ac:dyDescent="0.25">
      <c r="A4" s="41">
        <f t="shared" ref="A4:A9" si="9">N4</f>
        <v>0</v>
      </c>
      <c r="B4" s="41">
        <f t="shared" ref="B4:B9" si="10">Q4</f>
        <v>415</v>
      </c>
      <c r="C4" s="41">
        <f t="shared" ref="C4:C9" si="11">B4*1.2</f>
        <v>498</v>
      </c>
      <c r="D4" s="41">
        <f t="shared" ref="D4:D9" si="12">C4*1.2</f>
        <v>597.6</v>
      </c>
      <c r="E4" s="42">
        <f t="shared" ref="E4:E9" si="13">R4</f>
        <v>4457227</v>
      </c>
      <c r="F4" s="41">
        <f t="shared" ref="F4:F9" si="14">ROUND((E4/B4),0)</f>
        <v>10740</v>
      </c>
      <c r="G4" s="41">
        <f t="shared" ref="G4:G9" si="15">ROUND((E4/C4),0)</f>
        <v>8950</v>
      </c>
      <c r="H4" s="41">
        <f t="shared" ref="H4:H9" si="16">ROUND((E4/D4),0)</f>
        <v>7459</v>
      </c>
      <c r="I4" s="41" t="e">
        <f>#REF!</f>
        <v>#REF!</v>
      </c>
      <c r="J4" s="41">
        <f t="shared" ref="J4:J9" si="17">S4</f>
        <v>0</v>
      </c>
      <c r="O4" s="43">
        <v>0</v>
      </c>
      <c r="P4" s="43">
        <f t="shared" ref="P4:P9" si="18">O4/1.2</f>
        <v>0</v>
      </c>
      <c r="Q4" s="43">
        <v>415</v>
      </c>
      <c r="R4" s="44">
        <v>4457227</v>
      </c>
    </row>
    <row r="5" spans="1:20" x14ac:dyDescent="0.25">
      <c r="A5" s="4">
        <f t="shared" si="9"/>
        <v>0</v>
      </c>
      <c r="B5" s="4">
        <f t="shared" si="10"/>
        <v>570</v>
      </c>
      <c r="C5" s="4">
        <f t="shared" si="11"/>
        <v>684</v>
      </c>
      <c r="D5" s="4">
        <f t="shared" si="12"/>
        <v>820.8</v>
      </c>
      <c r="E5" s="5">
        <f t="shared" si="13"/>
        <v>6014381</v>
      </c>
      <c r="F5" s="9">
        <f t="shared" si="14"/>
        <v>10552</v>
      </c>
      <c r="G5" s="9">
        <f t="shared" si="15"/>
        <v>8793</v>
      </c>
      <c r="H5" s="9">
        <f t="shared" si="16"/>
        <v>7327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570</v>
      </c>
      <c r="R5" s="2">
        <v>6014381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5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505</v>
      </c>
      <c r="C16" s="41">
        <f>B16*1.2</f>
        <v>606</v>
      </c>
      <c r="D16" s="41">
        <f t="shared" ref="D16:D28" si="34">C16*1.2</f>
        <v>727.19999999999993</v>
      </c>
      <c r="E16" s="42">
        <f t="shared" ref="E16:E28" si="35">R16</f>
        <v>6500000</v>
      </c>
      <c r="F16" s="41">
        <f t="shared" ref="F16:F28" si="36">ROUND((E16/B16),0)</f>
        <v>12871</v>
      </c>
      <c r="G16" s="41">
        <f t="shared" ref="G16:G28" si="37">ROUND((E16/C16),0)</f>
        <v>10726</v>
      </c>
      <c r="H16" s="41">
        <f t="shared" ref="H16:H28" si="38">ROUND((E16/D16),0)</f>
        <v>8938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505</v>
      </c>
      <c r="R16" s="44">
        <v>6500000</v>
      </c>
    </row>
    <row r="17" spans="1:24" s="43" customFormat="1" x14ac:dyDescent="0.25">
      <c r="A17" s="41">
        <f t="shared" si="32"/>
        <v>0</v>
      </c>
      <c r="B17" s="41">
        <f t="shared" si="33"/>
        <v>445.83333333333337</v>
      </c>
      <c r="C17" s="41">
        <f t="shared" ref="C17:C28" si="41">B17*1.2</f>
        <v>535</v>
      </c>
      <c r="D17" s="41">
        <f t="shared" si="34"/>
        <v>642</v>
      </c>
      <c r="E17" s="42">
        <f t="shared" si="35"/>
        <v>5700000</v>
      </c>
      <c r="F17" s="41">
        <f t="shared" si="36"/>
        <v>12785</v>
      </c>
      <c r="G17" s="41">
        <f t="shared" si="37"/>
        <v>10654</v>
      </c>
      <c r="H17" s="41">
        <f t="shared" si="38"/>
        <v>8879</v>
      </c>
      <c r="I17" s="41" t="e">
        <f>#REF!</f>
        <v>#REF!</v>
      </c>
      <c r="J17" s="41">
        <f t="shared" si="39"/>
        <v>0</v>
      </c>
      <c r="O17" s="43">
        <v>0</v>
      </c>
      <c r="P17" s="43">
        <v>535</v>
      </c>
      <c r="Q17" s="43">
        <f t="shared" si="40"/>
        <v>445.83333333333337</v>
      </c>
      <c r="R17" s="44">
        <v>5700000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9500</v>
      </c>
      <c r="X31" s="22"/>
    </row>
    <row r="32" spans="1:24" ht="15.75" x14ac:dyDescent="0.25">
      <c r="E32" t="s">
        <v>40</v>
      </c>
      <c r="F32" s="7">
        <v>54.77</v>
      </c>
      <c r="G32" s="6">
        <f>F32*10.764</f>
        <v>589.54427999999996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2.31</v>
      </c>
      <c r="G33" s="6">
        <f>F33*10.764</f>
        <v>24.864839999999997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5:25" ht="15.75" x14ac:dyDescent="0.25">
      <c r="G34">
        <f>SUM(G32:G33)</f>
        <v>614.40911999999992</v>
      </c>
      <c r="S34" s="10"/>
      <c r="T34" s="10"/>
      <c r="U34" s="17" t="s">
        <v>18</v>
      </c>
      <c r="V34" s="23"/>
      <c r="W34" s="24">
        <f>W35-W33</f>
        <v>62</v>
      </c>
      <c r="X34" s="40">
        <v>2026</v>
      </c>
      <c r="Y34" t="s">
        <v>43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6" t="s">
        <v>42</v>
      </c>
      <c r="Q36" s="46"/>
      <c r="R36" s="46"/>
      <c r="S36" s="46"/>
      <c r="T36" s="47"/>
      <c r="U36" s="21" t="s">
        <v>20</v>
      </c>
      <c r="V36" s="23"/>
      <c r="W36" s="24">
        <f>90*W33/W35</f>
        <v>-3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9500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614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4">
        <f>W42*W44+X46</f>
        <v>7368000</v>
      </c>
      <c r="X45" s="32"/>
    </row>
    <row r="46" spans="5:25" ht="15.75" x14ac:dyDescent="0.25">
      <c r="S46" s="11"/>
      <c r="T46" s="10"/>
      <c r="U46" s="17" t="s">
        <v>25</v>
      </c>
      <c r="V46" s="23"/>
      <c r="W46" s="33">
        <f>W45*0.98</f>
        <v>7220640</v>
      </c>
      <c r="X46" s="34"/>
    </row>
    <row r="47" spans="5:25" ht="15.75" x14ac:dyDescent="0.25">
      <c r="S47" s="10"/>
      <c r="T47" s="10"/>
      <c r="U47" s="17" t="s">
        <v>26</v>
      </c>
      <c r="V47" s="23"/>
      <c r="W47" s="33">
        <f>W45*0.8</f>
        <v>5894400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27</v>
      </c>
      <c r="V49" s="37"/>
      <c r="W49" s="38">
        <f>W30*W44</f>
        <v>1535000</v>
      </c>
      <c r="X49" s="38"/>
    </row>
    <row r="50" spans="21:24" ht="15.75" x14ac:dyDescent="0.25">
      <c r="U50" s="17" t="s">
        <v>28</v>
      </c>
      <c r="V50" s="23"/>
      <c r="W50" s="35"/>
      <c r="X50" s="35"/>
    </row>
    <row r="51" spans="21:24" ht="15.75" x14ac:dyDescent="0.25">
      <c r="U51" s="39" t="s">
        <v>29</v>
      </c>
      <c r="V51" s="35"/>
      <c r="W51" s="33">
        <f>W45*0.025/12</f>
        <v>15350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S21" sqref="S2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0" zoomScaleNormal="100" workbookViewId="0">
      <selection activeCell="D9" sqref="D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2024-12-21T00:55:39Z</dcterms:modified>
</cp:coreProperties>
</file>