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SBI\Wada\SUvarna Sunil Patil\"/>
    </mc:Choice>
  </mc:AlternateContent>
  <xr:revisionPtr revIDLastSave="0" documentId="13_ncr:1_{39D94209-DBBC-4964-8144-C77FA9D3FAA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H19" i="4" l="1"/>
  <c r="O33" i="4"/>
  <c r="P32" i="4"/>
  <c r="O31" i="4"/>
  <c r="O32" i="4" s="1"/>
  <c r="O28" i="4"/>
  <c r="O30" i="4"/>
  <c r="O29" i="4"/>
  <c r="O27" i="4"/>
  <c r="O26" i="4"/>
  <c r="O25" i="4"/>
  <c r="O24" i="4"/>
  <c r="O23" i="4"/>
  <c r="O22" i="4"/>
  <c r="O21" i="4"/>
  <c r="O20" i="4"/>
  <c r="Q12" i="4" l="1"/>
  <c r="P12" i="4"/>
  <c r="P11" i="4"/>
  <c r="Q11" i="4" s="1"/>
  <c r="Q10" i="4"/>
  <c r="P10" i="4"/>
  <c r="P9" i="4"/>
  <c r="Q9" i="4" s="1"/>
  <c r="Q8" i="4"/>
  <c r="P8" i="4"/>
  <c r="P7" i="4"/>
  <c r="Q7" i="4" s="1"/>
  <c r="Q6" i="4"/>
  <c r="P6" i="4"/>
  <c r="P5" i="4"/>
  <c r="P4" i="4"/>
  <c r="P3" i="4"/>
  <c r="P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<sst xmlns="http://schemas.openxmlformats.org/spreadsheetml/2006/main" count="24" uniqueCount="21">
  <si>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</si>
  <si>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</si>
  <si>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</si>
  <si>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</si>
  <si>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</si>
  <si>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</si>
  <si>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</si>
  <si>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</si>
  <si>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</si>
  <si>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</si>
  <si>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</si>
  <si>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</si>
  <si>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</si>
  <si>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mca</t>
  </si>
  <si>
    <t>ls - 1.5 to 1.6 cr.</t>
  </si>
  <si>
    <t>ca</t>
  </si>
  <si>
    <t>oc = 2007</t>
  </si>
  <si>
    <t>rate</t>
  </si>
  <si>
    <t>fmv</t>
  </si>
  <si>
    <t>02.07.21</t>
  </si>
  <si>
    <t>Flat No. 501, 5th Floor, Parshwadham , Plot No. 179, Sector 28, Village - Vashi, Vashi,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</si>
</sst>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238125</xdr:colOff>
      <xdr:row>55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7439DC-408A-4A41-9765-8AE300D0A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553325" cy="10039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410823</xdr:colOff>
      <xdr:row>51</xdr:row>
      <xdr:rowOff>67881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EF566D-E648-4980-950B-AB496B208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945223" cy="8640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448929</xdr:colOff>
      <xdr:row>45</xdr:row>
      <xdr:rowOff>134539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8C5D33-4510-4534-8DFF-A57C92AA2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983329" cy="85165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248876</xdr:colOff>
      <xdr:row>48</xdr:row>
      <xdr:rowOff>39308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E17BE5-F684-4230-8D62-2D865C40D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783276" cy="865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topLeftCell="E1" zoomScaleNormal="100" workbookViewId="0">
      <selection activeCell="H17" sqref="H17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831</v>
      </c>
      <c r="C2" s="4">
        <f>B2*1.2</f>
        <v>997.19999999999993</v>
      </c>
      <c r="D2" s="4">
        <f t="shared" ref="D2:D13" si="2">C2*1.2</f>
        <v>1196.6399999999999</v>
      </c>
      <c r="E2" s="5">
        <f t="shared" ref="E2:E13" si="3">R2</f>
        <v>14600000</v>
      </c>
      <c r="F2" s="15">
        <f t="shared" ref="F2:F13" si="4">ROUND((E2/B2),0)</f>
        <v>17569</v>
      </c>
      <c r="G2" s="10">
        <f t="shared" ref="G2:G13" si="5">ROUND((E2/C2),0)</f>
        <v>14641</v>
      </c>
      <c r="H2" s="10">
        <f t="shared" ref="H2:H13" si="6">ROUND((E2/D2),0)</f>
        <v>12201</v>
      </c>
      <c r="I2" s="4" t="e">
        <f>#REF!</f>
        <v>#REF!</v>
      </c>
      <c r="J2" s="4">
        <f t="shared" ref="J2:J13" si="7">S2</f>
        <v>0</v>
      </c>
      <c r="O2">
        <v>0</v>
      </c>
      <c r="P2">
        <f t="shared" ref="P2:P12" si="8">O2/1.2</f>
        <v>0</v>
      </c>
      <c r="Q2">
        <v>831</v>
      </c>
      <c r="R2" s="2">
        <v>14600000</v>
      </c>
      <c r="S2" s="8"/>
      <c r="T2" s="8" t="s">
        <v>19</v>
      </c>
    </row>
    <row r="3" spans="1:20" x14ac:dyDescent="0.25">
      <c r="A3" s="4">
        <f t="shared" si="0"/>
        <v>0</v>
      </c>
      <c r="B3" s="4">
        <f t="shared" si="1"/>
        <v>900</v>
      </c>
      <c r="C3" s="4">
        <f t="shared" ref="C3:C15" si="9">B3*1.2</f>
        <v>1080</v>
      </c>
      <c r="D3" s="4">
        <f t="shared" si="2"/>
        <v>1296</v>
      </c>
      <c r="E3" s="5">
        <f t="shared" si="3"/>
        <v>16500000</v>
      </c>
      <c r="F3" s="10">
        <f t="shared" si="4"/>
        <v>18333</v>
      </c>
      <c r="G3" s="10">
        <f t="shared" si="5"/>
        <v>15278</v>
      </c>
      <c r="H3" s="10">
        <f t="shared" si="6"/>
        <v>12731</v>
      </c>
      <c r="I3" s="4" t="e">
        <f>#REF!</f>
        <v>#REF!</v>
      </c>
      <c r="J3" s="4">
        <f t="shared" si="7"/>
        <v>0</v>
      </c>
      <c r="O3">
        <v>0</v>
      </c>
      <c r="P3">
        <f t="shared" si="8"/>
        <v>0</v>
      </c>
      <c r="Q3">
        <v>900</v>
      </c>
      <c r="R3" s="2">
        <v>16500000</v>
      </c>
      <c r="S3" s="8"/>
      <c r="T3" s="8"/>
    </row>
    <row r="4" spans="1:20" x14ac:dyDescent="0.25">
      <c r="A4" s="4">
        <f t="shared" si="0"/>
        <v>0</v>
      </c>
      <c r="B4" s="4">
        <f t="shared" si="1"/>
        <v>600</v>
      </c>
      <c r="C4" s="4">
        <f t="shared" si="9"/>
        <v>720</v>
      </c>
      <c r="D4" s="4">
        <f t="shared" si="2"/>
        <v>864</v>
      </c>
      <c r="E4" s="5">
        <f t="shared" si="3"/>
        <v>12500000</v>
      </c>
      <c r="F4" s="15">
        <f t="shared" si="4"/>
        <v>20833</v>
      </c>
      <c r="G4" s="10">
        <f t="shared" si="5"/>
        <v>17361</v>
      </c>
      <c r="H4" s="10">
        <f t="shared" si="6"/>
        <v>14468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600</v>
      </c>
      <c r="R4" s="2">
        <v>12500000</v>
      </c>
      <c r="S4" s="8"/>
      <c r="T4" s="8"/>
    </row>
    <row r="5" spans="1:20" x14ac:dyDescent="0.25">
      <c r="A5" s="4">
        <f t="shared" si="0"/>
        <v>0</v>
      </c>
      <c r="B5" s="4">
        <f t="shared" si="1"/>
        <v>650</v>
      </c>
      <c r="C5" s="4">
        <f t="shared" si="9"/>
        <v>780</v>
      </c>
      <c r="D5" s="4">
        <f t="shared" si="2"/>
        <v>936</v>
      </c>
      <c r="E5" s="5">
        <f t="shared" si="3"/>
        <v>13000000</v>
      </c>
      <c r="F5" s="15">
        <f t="shared" si="4"/>
        <v>20000</v>
      </c>
      <c r="G5" s="10">
        <f t="shared" si="5"/>
        <v>16667</v>
      </c>
      <c r="H5" s="10">
        <f t="shared" si="6"/>
        <v>13889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v>650</v>
      </c>
      <c r="R5" s="2">
        <v>13000000</v>
      </c>
      <c r="S5" s="8"/>
      <c r="T5" s="8"/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10" t="e">
        <f t="shared" si="4"/>
        <v>#DIV/0!</v>
      </c>
      <c r="G6" s="10" t="e">
        <f t="shared" si="5"/>
        <v>#DIV/0!</v>
      </c>
      <c r="H6" s="10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ref="Q2:Q12" si="10">P6/1.2</f>
        <v>0</v>
      </c>
      <c r="R6" s="2">
        <v>0</v>
      </c>
      <c r="S6" s="8"/>
      <c r="T6" s="8"/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0" t="e">
        <f t="shared" si="4"/>
        <v>#DIV/0!</v>
      </c>
      <c r="G8" s="10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  <c r="S8" s="8"/>
      <c r="T8" s="8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  <c r="S9" s="8"/>
      <c r="T9" s="8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10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5" t="e">
        <f t="shared" si="4"/>
        <v>#DIV/0!</v>
      </c>
      <c r="G11" s="15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10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10"/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6" spans="1:20" x14ac:dyDescent="0.25">
      <c r="H16" t="s">
        <v>20</v>
      </c>
    </row>
    <row r="17" spans="7:24" x14ac:dyDescent="0.25">
      <c r="G17" t="s">
        <v>15</v>
      </c>
      <c r="H17">
        <v>831</v>
      </c>
    </row>
    <row r="18" spans="7:24" x14ac:dyDescent="0.25">
      <c r="G18" t="s">
        <v>17</v>
      </c>
      <c r="H18">
        <v>18500</v>
      </c>
    </row>
    <row r="19" spans="7:24" x14ac:dyDescent="0.25">
      <c r="G19" t="s">
        <v>18</v>
      </c>
      <c r="H19">
        <f>H18*H17</f>
        <v>15373500</v>
      </c>
      <c r="J19" t="s">
        <v>13</v>
      </c>
    </row>
    <row r="20" spans="7:24" x14ac:dyDescent="0.25">
      <c r="J20">
        <v>11.3</v>
      </c>
      <c r="N20">
        <v>8.1300000000000008</v>
      </c>
      <c r="O20">
        <f>N20*J20</f>
        <v>91.869000000000014</v>
      </c>
    </row>
    <row r="21" spans="7:24" x14ac:dyDescent="0.25">
      <c r="J21">
        <v>15.05</v>
      </c>
      <c r="N21">
        <v>11.48</v>
      </c>
      <c r="O21">
        <f t="shared" ref="O21:O30" si="21">N21*J21</f>
        <v>172.774</v>
      </c>
    </row>
    <row r="22" spans="7:24" x14ac:dyDescent="0.25">
      <c r="G22" s="6"/>
      <c r="H22" s="6"/>
      <c r="J22">
        <v>11.68</v>
      </c>
      <c r="N22">
        <v>10.31</v>
      </c>
      <c r="O22">
        <f t="shared" si="21"/>
        <v>120.4208</v>
      </c>
    </row>
    <row r="23" spans="7:24" x14ac:dyDescent="0.25">
      <c r="J23">
        <v>4.45</v>
      </c>
      <c r="N23">
        <v>7</v>
      </c>
      <c r="O23">
        <f t="shared" si="21"/>
        <v>31.150000000000002</v>
      </c>
    </row>
    <row r="24" spans="7:24" x14ac:dyDescent="0.25">
      <c r="G24" t="s">
        <v>16</v>
      </c>
      <c r="J24">
        <v>10.1</v>
      </c>
      <c r="N24">
        <v>7.03</v>
      </c>
      <c r="O24">
        <f t="shared" si="21"/>
        <v>71.003</v>
      </c>
      <c r="P24" s="11"/>
      <c r="Q24" s="11"/>
      <c r="R24" s="13"/>
      <c r="T24" s="11"/>
      <c r="U24" s="11"/>
      <c r="V24" s="11"/>
      <c r="W24" s="11"/>
      <c r="X24" s="11"/>
    </row>
    <row r="25" spans="7:24" x14ac:dyDescent="0.25">
      <c r="G25" t="s">
        <v>14</v>
      </c>
      <c r="J25">
        <v>11.54</v>
      </c>
      <c r="N25">
        <v>12</v>
      </c>
      <c r="O25">
        <f t="shared" si="21"/>
        <v>138.47999999999999</v>
      </c>
      <c r="P25" s="11"/>
      <c r="Q25" s="14"/>
      <c r="R25" s="14"/>
      <c r="T25" s="14"/>
      <c r="U25" s="14"/>
      <c r="V25" s="11"/>
      <c r="W25" s="11"/>
      <c r="X25" s="11"/>
    </row>
    <row r="26" spans="7:24" x14ac:dyDescent="0.25">
      <c r="J26">
        <v>3.85</v>
      </c>
      <c r="N26">
        <v>3</v>
      </c>
      <c r="O26">
        <f t="shared" si="21"/>
        <v>11.55</v>
      </c>
      <c r="P26" s="11"/>
      <c r="Q26" s="11"/>
      <c r="R26" s="11"/>
      <c r="T26" s="11"/>
      <c r="U26" s="11"/>
      <c r="V26" s="11"/>
      <c r="W26" s="11"/>
      <c r="X26" s="11"/>
    </row>
    <row r="27" spans="7:24" x14ac:dyDescent="0.25">
      <c r="J27">
        <v>6.4</v>
      </c>
      <c r="N27">
        <v>3.54</v>
      </c>
      <c r="O27">
        <f t="shared" si="21"/>
        <v>22.656000000000002</v>
      </c>
      <c r="P27" s="11"/>
      <c r="Q27" s="11"/>
      <c r="R27" s="11"/>
      <c r="T27" s="11"/>
      <c r="U27" s="11"/>
      <c r="V27" s="11"/>
      <c r="W27" s="11"/>
      <c r="X27" s="11"/>
    </row>
    <row r="28" spans="7:24" x14ac:dyDescent="0.25">
      <c r="O28" s="6">
        <f>SUM(O20:O27)</f>
        <v>659.90279999999984</v>
      </c>
      <c r="P28" s="11"/>
      <c r="Q28" s="11"/>
      <c r="R28" s="12"/>
      <c r="T28" s="12"/>
      <c r="U28" s="12"/>
      <c r="V28" s="11"/>
      <c r="W28" s="11"/>
      <c r="X28" s="11"/>
    </row>
    <row r="29" spans="7:24" x14ac:dyDescent="0.25">
      <c r="J29">
        <v>2</v>
      </c>
      <c r="N29">
        <v>7</v>
      </c>
      <c r="O29">
        <f t="shared" si="21"/>
        <v>14</v>
      </c>
      <c r="P29" s="11"/>
      <c r="Q29" s="11"/>
      <c r="R29" s="11"/>
      <c r="T29" s="11"/>
      <c r="U29" s="11"/>
      <c r="V29" s="11"/>
      <c r="W29" s="11"/>
      <c r="X29" s="11"/>
    </row>
    <row r="30" spans="7:24" x14ac:dyDescent="0.25">
      <c r="J30">
        <v>5</v>
      </c>
      <c r="N30">
        <v>24</v>
      </c>
      <c r="O30">
        <f t="shared" si="21"/>
        <v>120</v>
      </c>
      <c r="P30" s="11"/>
      <c r="Q30" s="11"/>
      <c r="R30" s="11"/>
      <c r="T30" s="11"/>
      <c r="U30" s="11"/>
      <c r="V30" s="11"/>
      <c r="W30" s="11"/>
      <c r="X30" s="11"/>
    </row>
    <row r="31" spans="7:24" x14ac:dyDescent="0.25">
      <c r="O31" s="6">
        <f>O30+O29</f>
        <v>134</v>
      </c>
      <c r="P31" s="11"/>
      <c r="Q31" s="11"/>
      <c r="R31" s="11"/>
      <c r="T31" s="11"/>
      <c r="U31" s="11"/>
      <c r="V31" s="11"/>
      <c r="W31" s="11"/>
      <c r="X31" s="11"/>
    </row>
    <row r="32" spans="7:24" x14ac:dyDescent="0.25">
      <c r="O32" s="6">
        <f>O31+O28</f>
        <v>793.90279999999984</v>
      </c>
      <c r="P32" s="11">
        <f>H17-O32</f>
        <v>37.097200000000157</v>
      </c>
      <c r="Q32" s="11"/>
      <c r="R32" s="11"/>
      <c r="S32" s="6"/>
      <c r="T32" s="11"/>
      <c r="U32" s="11"/>
      <c r="V32" s="11"/>
      <c r="W32" s="11"/>
      <c r="X32" s="11"/>
    </row>
    <row r="33" spans="15:24" x14ac:dyDescent="0.25">
      <c r="O33">
        <f>831/O32</f>
        <v>1.0467276346676195</v>
      </c>
      <c r="P33" s="11"/>
      <c r="Q33" s="11"/>
      <c r="R33" s="11"/>
      <c r="S33" s="6"/>
      <c r="T33" s="11"/>
      <c r="U33" s="11"/>
      <c r="V33" s="11"/>
      <c r="W33" s="11"/>
      <c r="X33" s="11"/>
    </row>
    <row r="34" spans="15:24" x14ac:dyDescent="0.25">
      <c r="Q34" s="11"/>
      <c r="R34" s="11"/>
    </row>
    <row r="35" spans="15:24" x14ac:dyDescent="0.25">
      <c r="Q35" s="11"/>
      <c r="R35" s="11"/>
      <c r="T35" s="6"/>
    </row>
    <row r="36" spans="15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topLeftCell="A4"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2024-12-23T05:49:52Z</dcterms:modified>
</cp:coreProperties>
</file>