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39" i="4" l="1"/>
  <c r="W34" i="4"/>
  <c r="G30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<sst xmlns="http://schemas.openxmlformats.org/spreadsheetml/2006/main" count="49" uniqueCount="42">
  <si>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</si>
  <si>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</si>
  <si>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</si>
  <si>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</si>
  <si>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</si>
  <si>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</si>
  <si>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</si>
  <si>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</si>
  <si>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</si>
  <si>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</si>
  <si>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</si>
  <si>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</si>
  <si>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</si>
  <si>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</si>
  <si>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</si>
  <si>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</si>
  <si>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</si>
  <si>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</si>
  <si>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</si>
  <si>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</si>
  <si>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</si>
  <si>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</si>
  <si>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</si>
  <si>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</si>
  <si>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</si>
  <si>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</si>
  <si>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</si>
  <si>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</si>
  <si>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</si>
  <si>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</si>
  <si>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</si>
  <si>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</si>
  <si>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</si>
  <si>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</si>
  <si>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</si>
  <si>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</si>
  <si>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</si>
  <si>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</si>
  <si>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part OC</t>
  </si>
  <si>
    <t xml:space="preserve">State Bank of India ( RACPC Andheri (East) - Nilesh Himatlal Dhakan </t>
  </si>
  <si>
    <t>Agree BUA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</si>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</sst>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14</xdr:col>
      <xdr:colOff>181851</xdr:colOff>
      <xdr:row>24</xdr:row>
      <xdr:rowOff>57716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571500"/>
          <a:ext cx="6277851" cy="4058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15</xdr:col>
      <xdr:colOff>58094</xdr:colOff>
      <xdr:row>37</xdr:row>
      <xdr:rowOff>48456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763694" cy="5953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201074</xdr:colOff>
      <xdr:row>25</xdr:row>
      <xdr:rowOff>19717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7516274" cy="4782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D1" zoomScaleNormal="100" workbookViewId="0">
      <selection activeCell="I13" sqref="I1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779.16666666666674</v>
      </c>
      <c r="C3" s="44">
        <f>B3*1.2</f>
        <v>935</v>
      </c>
      <c r="D3" s="44">
        <f t="shared" ref="D3:D9" si="2">C3*1.2</f>
        <v>1122</v>
      </c>
      <c r="E3" s="45">
        <f t="shared" ref="E3:E9" si="3">R3</f>
        <v>18700000</v>
      </c>
      <c r="F3" s="44">
        <f t="shared" ref="F3:F9" si="4">ROUND((E3/B3),0)</f>
        <v>24000</v>
      </c>
      <c r="G3" s="44">
        <f t="shared" ref="G3:G9" si="5">ROUND((E3/C3),0)</f>
        <v>20000</v>
      </c>
      <c r="H3" s="44">
        <f t="shared" ref="H3:H9" si="6">ROUND((E3/D3),0)</f>
        <v>16667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935</v>
      </c>
      <c r="Q3" s="46">
        <f t="shared" ref="Q3:Q9" si="8">P3/1.2</f>
        <v>779.16666666666674</v>
      </c>
      <c r="R3" s="47">
        <v>18700000</v>
      </c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9" si="9">B4*1.2</f>
        <v>0</v>
      </c>
      <c r="D4" s="4">
        <f t="shared" si="2"/>
        <v>0</v>
      </c>
      <c r="E4" s="5">
        <f t="shared" si="3"/>
        <v>0</v>
      </c>
      <c r="F4" s="9" t="e">
        <f t="shared" si="4"/>
        <v>#DIV/0!</v>
      </c>
      <c r="G4" s="9" t="e">
        <f t="shared" si="5"/>
        <v>#DIV/0!</v>
      </c>
      <c r="H4" s="9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ref="P4:P9" si="10">O4/1.2</f>
        <v>0</v>
      </c>
      <c r="Q4">
        <f t="shared" si="8"/>
        <v>0</v>
      </c>
      <c r="R4" s="2">
        <v>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10"/>
        <v>0</v>
      </c>
      <c r="Q5">
        <f t="shared" si="8"/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815</v>
      </c>
      <c r="C16" s="44">
        <f t="shared" ref="C16:C25" si="34">B16*1.2</f>
        <v>978</v>
      </c>
      <c r="D16" s="44">
        <f t="shared" ref="D16:D25" si="35">C16*1.2</f>
        <v>1173.5999999999999</v>
      </c>
      <c r="E16" s="45">
        <f t="shared" ref="E16:E25" si="36">R16</f>
        <v>27400000</v>
      </c>
      <c r="F16" s="44">
        <f t="shared" ref="F16:F25" si="37">ROUND((E16/B16),0)</f>
        <v>33620</v>
      </c>
      <c r="G16" s="44">
        <f t="shared" ref="G16:G25" si="38">ROUND((E16/C16),0)</f>
        <v>28016</v>
      </c>
      <c r="H16" s="44">
        <f t="shared" ref="H16:H25" si="39">ROUND((E16/D16),0)</f>
        <v>23347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815</v>
      </c>
      <c r="R16" s="47">
        <v>27400000</v>
      </c>
    </row>
    <row r="17" spans="1:25" s="46" customFormat="1" x14ac:dyDescent="0.25">
      <c r="A17" s="44">
        <f t="shared" si="32"/>
        <v>0</v>
      </c>
      <c r="B17" s="44">
        <f t="shared" si="33"/>
        <v>815</v>
      </c>
      <c r="C17" s="44">
        <f t="shared" si="34"/>
        <v>978</v>
      </c>
      <c r="D17" s="44">
        <f t="shared" si="35"/>
        <v>1173.5999999999999</v>
      </c>
      <c r="E17" s="45">
        <f t="shared" si="36"/>
        <v>27500000</v>
      </c>
      <c r="F17" s="44">
        <f t="shared" si="37"/>
        <v>33742</v>
      </c>
      <c r="G17" s="44">
        <f t="shared" si="38"/>
        <v>28119</v>
      </c>
      <c r="H17" s="44">
        <f t="shared" si="39"/>
        <v>23432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815</v>
      </c>
      <c r="R17" s="47">
        <v>27500000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23000</v>
      </c>
      <c r="X26" s="20" t="s">
        <v>41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40</v>
      </c>
      <c r="F28" s="7">
        <v>935</v>
      </c>
      <c r="S28" s="10"/>
      <c r="T28" s="10"/>
      <c r="U28" s="17" t="s">
        <v>15</v>
      </c>
      <c r="V28" s="18"/>
      <c r="W28" s="19">
        <f>W26-W27</f>
        <v>20500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F30" s="7">
        <v>86.9</v>
      </c>
      <c r="G30">
        <f>F30*10.764</f>
        <v>935.39160000000004</v>
      </c>
      <c r="S30" s="10"/>
      <c r="T30" s="10"/>
      <c r="U30" s="17" t="s">
        <v>17</v>
      </c>
      <c r="V30" s="23"/>
      <c r="W30" s="24">
        <f>X30-X31</f>
        <v>13</v>
      </c>
      <c r="X30" s="25">
        <v>2024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47</v>
      </c>
      <c r="X31" s="31">
        <v>2011</v>
      </c>
      <c r="Y31" t="s">
        <v>38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39</v>
      </c>
      <c r="Q33" s="42"/>
      <c r="R33" s="42"/>
      <c r="S33" s="42"/>
      <c r="T33" s="43"/>
      <c r="U33" s="21" t="s">
        <v>20</v>
      </c>
      <c r="V33" s="23"/>
      <c r="W33" s="24">
        <f>90*W30/W32</f>
        <v>19.5</v>
      </c>
      <c r="X33" s="24"/>
    </row>
    <row r="34" spans="15:24" ht="15.75" x14ac:dyDescent="0.25">
      <c r="U34" s="17"/>
      <c r="V34" s="26"/>
      <c r="W34" s="27">
        <f>W33%</f>
        <v>0.19500000000000001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487.5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2012.5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20500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W37+W36+0.5</f>
        <v>22513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935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21049655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20628661.899999999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16839724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2337500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43853.447916666664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E4" sqref="E4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E7" sqref="E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1" sqref="B1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R12" sqref="R12:T17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PJ</cp:lastModifiedBy>
  <cp:lastPrinted>2019-11-05T06:14:02Z</cp:lastPrinted>
  <dcterms:created xsi:type="dcterms:W3CDTF">2018-02-17T10:36:41Z</dcterms:created>
  <dcterms:modified xsi:type="dcterms:W3CDTF">2024-12-23T19:52:54Z</dcterms:modified>
</cp:coreProperties>
</file>