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Bhayander (East)\JAYDIPKUMAR DHANSUKHLAL RATHOD\"/>
    </mc:Choice>
  </mc:AlternateContent>
  <xr:revisionPtr revIDLastSave="0" documentId="13_ncr:1_{5B46AA08-D920-4D26-8D72-224974AF4EB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Q10" i="4"/>
  <c r="P8" i="4" l="1"/>
  <c r="P5" i="4"/>
  <c r="I21" i="4"/>
  <c r="N19" i="4"/>
  <c r="J19" i="4"/>
  <c r="I28" i="4"/>
  <c r="Q12" i="4" l="1"/>
  <c r="P12" i="4"/>
  <c r="Q9" i="4"/>
  <c r="Q8" i="4"/>
  <c r="P7" i="4"/>
  <c r="Q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<sst xmlns="http://schemas.openxmlformats.org/spreadsheetml/2006/main" count="31" uniqueCount="28">
  <si>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</si>
  <si>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</si>
  <si>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</si>
  <si>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</si>
  <si>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</si>
  <si>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</si>
  <si>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</si>
  <si>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</si>
  <si>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</si>
  <si>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</si>
  <si>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</si>
  <si>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</si>
  <si>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</si>
  <si>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002, Ground Floor, Building No 27, Springfield-II CHSL, Sector 1, Shanti Nagar, MIra Road East,</t>
  </si>
  <si>
    <t>agreement - 11.12.24</t>
  </si>
  <si>
    <t>av</t>
  </si>
  <si>
    <t>sd</t>
  </si>
  <si>
    <t>rd</t>
  </si>
  <si>
    <t>bua</t>
  </si>
  <si>
    <t>rate</t>
  </si>
  <si>
    <t>fmv</t>
  </si>
  <si>
    <t>ca</t>
  </si>
  <si>
    <t>oc - 2001</t>
  </si>
  <si>
    <t>17.01.24</t>
  </si>
  <si>
    <t>13.09.23</t>
  </si>
  <si>
    <t>14.02.22</t>
  </si>
  <si>
    <t>mca</t>
  </si>
  <si>
    <t>ls - 50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</si>
</sst>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1E492-DF6E-4E70-9ED6-CCA88A54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716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43B6F-07A2-45E4-8F13-030F28B67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410823</xdr:colOff>
      <xdr:row>47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8FC1A-5BF0-4E6E-ABCB-E251D11A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45223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F61D6-AC71-4639-8DFD-C887EE24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7D752-692C-4E36-9AB7-35162CE16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02D29-6391-41A1-BF2F-E625CCCE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29B85-B160-4D35-8803-53EDCC5A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ED303-2AED-4E83-8B63-E0452C03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1691E-E761-4AAC-8262-2E96515A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F53DB-3A3F-41BC-AF77-6F7AA1D6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A708F-7D2C-4CBD-8FBC-4028BFAD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82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U32" sqref="U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B2*1.2</f>
        <v>500</v>
      </c>
      <c r="D2" s="4">
        <f t="shared" ref="D2:D13" si="2">C2*1.2</f>
        <v>600</v>
      </c>
      <c r="E2" s="16">
        <f t="shared" ref="E2:E13" si="3">R2</f>
        <v>7000000</v>
      </c>
      <c r="F2" s="10">
        <f t="shared" ref="F2:F13" si="4">ROUND((E2/B2),0)</f>
        <v>16800</v>
      </c>
      <c r="G2" s="10">
        <f t="shared" ref="G2:G13" si="5">ROUND((E2/C2),0)</f>
        <v>14000</v>
      </c>
      <c r="H2" s="10">
        <f t="shared" ref="H2:H13" si="6">ROUND((E2/D2),0)</f>
        <v>11667</v>
      </c>
      <c r="I2" s="4" t="e">
        <f>#REF!</f>
        <v>#REF!</v>
      </c>
      <c r="J2" s="4">
        <f t="shared" ref="J2:J13" si="7">S2</f>
        <v>0</v>
      </c>
      <c r="O2">
        <v>0</v>
      </c>
      <c r="P2">
        <v>500</v>
      </c>
      <c r="Q2">
        <f t="shared" ref="Q2:Q12" si="8">P2/1.2</f>
        <v>416.66666666666669</v>
      </c>
      <c r="R2" s="2">
        <v>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16">
        <f t="shared" si="3"/>
        <v>7000000</v>
      </c>
      <c r="F3" s="10">
        <f t="shared" si="4"/>
        <v>15556</v>
      </c>
      <c r="G3" s="10">
        <f t="shared" si="5"/>
        <v>12963</v>
      </c>
      <c r="H3" s="10">
        <f t="shared" si="6"/>
        <v>10802</v>
      </c>
      <c r="I3" s="4" t="e">
        <f>#REF!</f>
        <v>#REF!</v>
      </c>
      <c r="J3" s="4">
        <f t="shared" si="7"/>
        <v>0</v>
      </c>
      <c r="O3">
        <v>0</v>
      </c>
      <c r="P3">
        <v>540</v>
      </c>
      <c r="Q3">
        <f t="shared" si="8"/>
        <v>450</v>
      </c>
      <c r="R3" s="2">
        <v>7000000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390</v>
      </c>
      <c r="C4" s="4">
        <f t="shared" si="9"/>
        <v>468</v>
      </c>
      <c r="D4" s="4">
        <f t="shared" si="2"/>
        <v>561.6</v>
      </c>
      <c r="E4" s="16">
        <f t="shared" si="3"/>
        <v>7200000</v>
      </c>
      <c r="F4" s="10">
        <f t="shared" si="4"/>
        <v>18462</v>
      </c>
      <c r="G4" s="10">
        <f t="shared" si="5"/>
        <v>15385</v>
      </c>
      <c r="H4" s="10">
        <f t="shared" si="6"/>
        <v>12821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390</v>
      </c>
      <c r="R4" s="2">
        <v>7200000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500.88480000000004</v>
      </c>
      <c r="C5" s="4">
        <f t="shared" si="9"/>
        <v>601.06176000000005</v>
      </c>
      <c r="D5" s="4">
        <f t="shared" si="2"/>
        <v>721.27411200000006</v>
      </c>
      <c r="E5" s="16">
        <f t="shared" si="3"/>
        <v>7451000</v>
      </c>
      <c r="F5" s="15">
        <f t="shared" si="4"/>
        <v>14876</v>
      </c>
      <c r="G5" s="10">
        <f t="shared" si="5"/>
        <v>12396</v>
      </c>
      <c r="H5" s="10">
        <f t="shared" si="6"/>
        <v>10330</v>
      </c>
      <c r="I5" s="4" t="e">
        <f>#REF!</f>
        <v>#REF!</v>
      </c>
      <c r="J5" s="4" t="str">
        <f t="shared" si="7"/>
        <v>17.01.24</v>
      </c>
      <c r="O5">
        <v>0</v>
      </c>
      <c r="P5">
        <f>55.84*10.764</f>
        <v>601.06176000000005</v>
      </c>
      <c r="Q5">
        <f t="shared" si="8"/>
        <v>500.88480000000004</v>
      </c>
      <c r="R5" s="2">
        <v>7451000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183.33333333333334</v>
      </c>
      <c r="C6" s="4">
        <f t="shared" si="9"/>
        <v>220</v>
      </c>
      <c r="D6" s="4">
        <f t="shared" si="2"/>
        <v>264</v>
      </c>
      <c r="E6" s="16">
        <f t="shared" si="3"/>
        <v>3700000</v>
      </c>
      <c r="F6" s="10">
        <f t="shared" si="4"/>
        <v>20182</v>
      </c>
      <c r="G6" s="10">
        <f t="shared" si="5"/>
        <v>16818</v>
      </c>
      <c r="H6" s="10">
        <f t="shared" si="6"/>
        <v>14015</v>
      </c>
      <c r="I6" s="4" t="e">
        <f>#REF!</f>
        <v>#REF!</v>
      </c>
      <c r="J6" s="4">
        <f t="shared" si="7"/>
        <v>0</v>
      </c>
      <c r="O6">
        <v>0</v>
      </c>
      <c r="P6">
        <v>220</v>
      </c>
      <c r="Q6">
        <f t="shared" si="8"/>
        <v>183.33333333333334</v>
      </c>
      <c r="R6" s="2">
        <v>3700000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295</v>
      </c>
      <c r="C7" s="4">
        <f t="shared" si="9"/>
        <v>354</v>
      </c>
      <c r="D7" s="4">
        <f t="shared" si="2"/>
        <v>424.8</v>
      </c>
      <c r="E7" s="16">
        <f t="shared" si="3"/>
        <v>3200000</v>
      </c>
      <c r="F7" s="10">
        <f t="shared" si="4"/>
        <v>10847</v>
      </c>
      <c r="G7" s="10">
        <f t="shared" si="5"/>
        <v>9040</v>
      </c>
      <c r="H7" s="10">
        <f t="shared" si="6"/>
        <v>7533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295</v>
      </c>
      <c r="R7" s="2">
        <v>3200000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379.07219999999995</v>
      </c>
      <c r="C8" s="4">
        <f t="shared" si="9"/>
        <v>454.88663999999994</v>
      </c>
      <c r="D8" s="4">
        <f t="shared" si="2"/>
        <v>545.86396799999989</v>
      </c>
      <c r="E8" s="16">
        <f t="shared" si="3"/>
        <v>6500000</v>
      </c>
      <c r="F8" s="10">
        <f t="shared" si="4"/>
        <v>17147</v>
      </c>
      <c r="G8" s="10">
        <f t="shared" si="5"/>
        <v>14289</v>
      </c>
      <c r="H8" s="10">
        <f t="shared" si="6"/>
        <v>11908</v>
      </c>
      <c r="I8" s="4" t="e">
        <f>#REF!</f>
        <v>#REF!</v>
      </c>
      <c r="J8" s="4" t="str">
        <f t="shared" si="7"/>
        <v>13.09.23</v>
      </c>
      <c r="O8">
        <v>0</v>
      </c>
      <c r="P8">
        <f>42.26*10.764</f>
        <v>454.88663999999994</v>
      </c>
      <c r="Q8">
        <f t="shared" si="8"/>
        <v>379.07219999999995</v>
      </c>
      <c r="R8" s="2">
        <v>6500000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315.83333333333337</v>
      </c>
      <c r="C9" s="4">
        <f t="shared" si="9"/>
        <v>379.00000000000006</v>
      </c>
      <c r="D9" s="4">
        <f t="shared" si="2"/>
        <v>454.80000000000007</v>
      </c>
      <c r="E9" s="16">
        <f t="shared" si="3"/>
        <v>6400000</v>
      </c>
      <c r="F9" s="10">
        <f t="shared" si="4"/>
        <v>20264</v>
      </c>
      <c r="G9" s="10">
        <f t="shared" si="5"/>
        <v>16887</v>
      </c>
      <c r="H9" s="10">
        <f t="shared" si="6"/>
        <v>14072</v>
      </c>
      <c r="I9" s="4" t="e">
        <f>#REF!</f>
        <v>#REF!</v>
      </c>
      <c r="J9" s="4" t="str">
        <f t="shared" si="7"/>
        <v>14.02.22</v>
      </c>
      <c r="O9">
        <v>0</v>
      </c>
      <c r="P9">
        <v>379</v>
      </c>
      <c r="Q9">
        <f t="shared" si="8"/>
        <v>315.83333333333337</v>
      </c>
      <c r="R9" s="2">
        <v>6400000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229.16666666666669</v>
      </c>
      <c r="C10" s="4">
        <f t="shared" si="9"/>
        <v>275</v>
      </c>
      <c r="D10" s="4">
        <f t="shared" si="2"/>
        <v>330</v>
      </c>
      <c r="E10" s="5">
        <f t="shared" si="3"/>
        <v>3800000</v>
      </c>
      <c r="F10" s="15">
        <f t="shared" si="4"/>
        <v>16582</v>
      </c>
      <c r="G10" s="10">
        <f t="shared" si="5"/>
        <v>13818</v>
      </c>
      <c r="H10" s="10">
        <f t="shared" si="6"/>
        <v>11515</v>
      </c>
      <c r="I10" s="4" t="e">
        <f>#REF!</f>
        <v>#REF!</v>
      </c>
      <c r="J10" s="4">
        <f t="shared" si="7"/>
        <v>0</v>
      </c>
      <c r="O10">
        <v>0</v>
      </c>
      <c r="P10">
        <v>275</v>
      </c>
      <c r="Q10">
        <f t="shared" si="8"/>
        <v>229.16666666666669</v>
      </c>
      <c r="R10" s="2">
        <v>3800000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229.16666666666669</v>
      </c>
      <c r="C11" s="4">
        <f t="shared" si="9"/>
        <v>275</v>
      </c>
      <c r="D11" s="4">
        <f t="shared" si="2"/>
        <v>330</v>
      </c>
      <c r="E11" s="5">
        <f t="shared" si="3"/>
        <v>3990000</v>
      </c>
      <c r="F11" s="15">
        <f t="shared" si="4"/>
        <v>17411</v>
      </c>
      <c r="G11" s="15">
        <f t="shared" si="5"/>
        <v>14509</v>
      </c>
      <c r="H11" s="10">
        <f t="shared" si="6"/>
        <v>12091</v>
      </c>
      <c r="I11" s="4" t="e">
        <f>#REF!</f>
        <v>#REF!</v>
      </c>
      <c r="J11" s="4">
        <f t="shared" si="7"/>
        <v>0</v>
      </c>
      <c r="O11">
        <v>0</v>
      </c>
      <c r="P11">
        <v>275</v>
      </c>
      <c r="Q11">
        <f t="shared" si="8"/>
        <v>229.16666666666669</v>
      </c>
      <c r="R11" s="2">
        <v>3990000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21</v>
      </c>
      <c r="I18">
        <v>247</v>
      </c>
    </row>
    <row r="19" spans="7:24" x14ac:dyDescent="0.25">
      <c r="H19" t="s">
        <v>18</v>
      </c>
      <c r="I19">
        <v>297</v>
      </c>
      <c r="J19">
        <f>27.55*10.764</f>
        <v>296.54820000000001</v>
      </c>
      <c r="N19">
        <f>J19/I18</f>
        <v>1.2006000000000001</v>
      </c>
    </row>
    <row r="20" spans="7:24" x14ac:dyDescent="0.25">
      <c r="H20" t="s">
        <v>19</v>
      </c>
      <c r="I20">
        <v>15000</v>
      </c>
    </row>
    <row r="21" spans="7:24" x14ac:dyDescent="0.25">
      <c r="H21" t="s">
        <v>20</v>
      </c>
      <c r="I21">
        <f>I20*I18</f>
        <v>3705000</v>
      </c>
    </row>
    <row r="22" spans="7:24" x14ac:dyDescent="0.25">
      <c r="G22" s="6"/>
      <c r="H22" s="6"/>
    </row>
    <row r="23" spans="7:24" x14ac:dyDescent="0.25">
      <c r="O23" t="s">
        <v>26</v>
      </c>
      <c r="P23">
        <v>239</v>
      </c>
    </row>
    <row r="24" spans="7:24" x14ac:dyDescent="0.25">
      <c r="H24" t="s">
        <v>14</v>
      </c>
      <c r="J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I25">
        <v>3500000</v>
      </c>
      <c r="O25" t="s">
        <v>27</v>
      </c>
      <c r="P25" s="11"/>
      <c r="Q25" s="11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245000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3775000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2024-12-23T10:35:09Z</dcterms:modified>
</cp:coreProperties>
</file>