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Valuation 2024\UBI- Union Bank of India\RLP\Happy Life  Apna ghar APF\"/>
    </mc:Choice>
  </mc:AlternateContent>
  <bookViews>
    <workbookView xWindow="0" yWindow="0" windowWidth="15360" windowHeight="7755" tabRatio="745" activeTab="4"/>
  </bookViews>
  <sheets>
    <sheet name="Wing I-1" sheetId="124" r:id="rId1"/>
    <sheet name="Wing I -2" sheetId="110" r:id="rId2"/>
    <sheet name="Wing I-3" sheetId="133" r:id="rId3"/>
    <sheet name="Wing I-4" sheetId="151" r:id="rId4"/>
    <sheet name="Wing I-5" sheetId="136" r:id="rId5"/>
    <sheet name="Total" sheetId="153" r:id="rId6"/>
    <sheet name="Wing J -1" sheetId="125" r:id="rId7"/>
    <sheet name="Wing J - 2" sheetId="154" r:id="rId8"/>
    <sheet name="Wing J-3" sheetId="155" r:id="rId9"/>
    <sheet name="Wing J-4" sheetId="156" r:id="rId10"/>
    <sheet name="Wing J-5" sheetId="157" r:id="rId11"/>
    <sheet name="Listing" sheetId="158" r:id="rId12"/>
    <sheet name="listing 2" sheetId="159" r:id="rId13"/>
    <sheet name="Sheet3" sheetId="160" r:id="rId14"/>
    <sheet name="Sheet4" sheetId="161" r:id="rId15"/>
    <sheet name="Sheet6" sheetId="163" r:id="rId16"/>
    <sheet name="IGR" sheetId="162" r:id="rId17"/>
  </sheets>
  <definedNames>
    <definedName name="_xlnm._FilterDatabase" localSheetId="1" hidden="1">'Wing I -2'!#REF!</definedName>
  </definedNames>
  <calcPr calcId="152511"/>
</workbook>
</file>

<file path=xl/calcChain.xml><?xml version="1.0" encoding="utf-8"?>
<calcChain xmlns="http://schemas.openxmlformats.org/spreadsheetml/2006/main">
  <c r="G22" i="153" l="1"/>
  <c r="F22" i="153"/>
  <c r="E22" i="153"/>
  <c r="D22" i="153"/>
  <c r="C22" i="153"/>
  <c r="D16" i="153"/>
  <c r="C16" i="153"/>
  <c r="D8" i="153"/>
  <c r="C8" i="153"/>
  <c r="E16" i="153"/>
  <c r="F16" i="153" s="1"/>
  <c r="G16" i="153"/>
  <c r="E8" i="153"/>
  <c r="F8" i="153" s="1"/>
  <c r="G8" i="153"/>
  <c r="E15" i="153"/>
  <c r="F15" i="153" s="1"/>
  <c r="F14" i="153"/>
  <c r="E14" i="153"/>
  <c r="G14" i="153" s="1"/>
  <c r="E13" i="153"/>
  <c r="F13" i="153" s="1"/>
  <c r="F12" i="153"/>
  <c r="E12" i="153"/>
  <c r="G12" i="153" s="1"/>
  <c r="E11" i="153"/>
  <c r="F11" i="153" s="1"/>
  <c r="E4" i="153"/>
  <c r="F4" i="153" s="1"/>
  <c r="G4" i="153"/>
  <c r="E5" i="153"/>
  <c r="F5" i="153"/>
  <c r="G5" i="153"/>
  <c r="E6" i="153"/>
  <c r="F6" i="153" s="1"/>
  <c r="G6" i="153"/>
  <c r="E7" i="153"/>
  <c r="F7" i="153"/>
  <c r="G7" i="153"/>
  <c r="G3" i="153"/>
  <c r="F3" i="153"/>
  <c r="E3" i="153"/>
  <c r="M29" i="154"/>
  <c r="M28" i="154"/>
  <c r="M27" i="154"/>
  <c r="M26" i="154"/>
  <c r="M25" i="154"/>
  <c r="M24" i="154"/>
  <c r="M23" i="154"/>
  <c r="M22" i="154"/>
  <c r="M21" i="154"/>
  <c r="M20" i="154"/>
  <c r="M19" i="154"/>
  <c r="M18" i="154"/>
  <c r="M17" i="154"/>
  <c r="M16" i="154"/>
  <c r="M15" i="154"/>
  <c r="M14" i="154"/>
  <c r="M13" i="154"/>
  <c r="M12" i="154"/>
  <c r="M11" i="154"/>
  <c r="M10" i="154"/>
  <c r="M9" i="154"/>
  <c r="M8" i="154"/>
  <c r="M7" i="154"/>
  <c r="M6" i="154"/>
  <c r="M5" i="154"/>
  <c r="M4" i="154"/>
  <c r="M3" i="154"/>
  <c r="M2" i="154"/>
  <c r="H15" i="125"/>
  <c r="H16" i="125"/>
  <c r="H17" i="125"/>
  <c r="H18" i="125"/>
  <c r="J3" i="133"/>
  <c r="L3" i="133"/>
  <c r="J4" i="133"/>
  <c r="L4" i="133"/>
  <c r="J5" i="133"/>
  <c r="L5" i="133"/>
  <c r="J6" i="133"/>
  <c r="L6" i="133"/>
  <c r="H3" i="110"/>
  <c r="H4" i="110"/>
  <c r="H5" i="110"/>
  <c r="H6" i="110"/>
  <c r="J3" i="124"/>
  <c r="K3" i="124" s="1"/>
  <c r="L3" i="124"/>
  <c r="J4" i="124"/>
  <c r="K4" i="124"/>
  <c r="L4" i="124"/>
  <c r="J5" i="124"/>
  <c r="K5" i="124" s="1"/>
  <c r="L5" i="124"/>
  <c r="J6" i="124"/>
  <c r="K6" i="124"/>
  <c r="L6" i="124"/>
  <c r="K2" i="124"/>
  <c r="L2" i="124"/>
  <c r="H3" i="124"/>
  <c r="H4" i="124"/>
  <c r="H5" i="124"/>
  <c r="H6" i="124"/>
  <c r="G29" i="157"/>
  <c r="G28" i="157"/>
  <c r="G27" i="157"/>
  <c r="G26" i="157"/>
  <c r="G25" i="157"/>
  <c r="G24" i="157"/>
  <c r="G23" i="157"/>
  <c r="G22" i="157"/>
  <c r="G21" i="157"/>
  <c r="G20" i="157"/>
  <c r="G19" i="157"/>
  <c r="G18" i="157"/>
  <c r="G17" i="157"/>
  <c r="G16" i="157"/>
  <c r="G15" i="157"/>
  <c r="G14" i="157"/>
  <c r="G13" i="157"/>
  <c r="G12" i="157"/>
  <c r="G11" i="157"/>
  <c r="G10" i="157"/>
  <c r="G9" i="157"/>
  <c r="G8" i="157"/>
  <c r="G7" i="157"/>
  <c r="G6" i="157"/>
  <c r="G5" i="157"/>
  <c r="G4" i="157"/>
  <c r="G3" i="157"/>
  <c r="G2" i="157"/>
  <c r="G3" i="156"/>
  <c r="G4" i="156"/>
  <c r="G5" i="156"/>
  <c r="G6" i="156"/>
  <c r="G7" i="156"/>
  <c r="G8" i="156"/>
  <c r="G9" i="156"/>
  <c r="G10" i="156"/>
  <c r="G11" i="156"/>
  <c r="G12" i="156"/>
  <c r="G13" i="156"/>
  <c r="G14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  <c r="G2" i="156"/>
  <c r="G29" i="155"/>
  <c r="G3" i="155"/>
  <c r="G4" i="155"/>
  <c r="G5" i="155"/>
  <c r="G6" i="155"/>
  <c r="G7" i="155"/>
  <c r="G8" i="155"/>
  <c r="G9" i="155"/>
  <c r="G10" i="155"/>
  <c r="G11" i="155"/>
  <c r="G12" i="155"/>
  <c r="G13" i="155"/>
  <c r="G14" i="155"/>
  <c r="G15" i="155"/>
  <c r="G16" i="155"/>
  <c r="G17" i="155"/>
  <c r="G18" i="155"/>
  <c r="G19" i="155"/>
  <c r="G20" i="155"/>
  <c r="G21" i="155"/>
  <c r="G22" i="155"/>
  <c r="G23" i="155"/>
  <c r="G24" i="155"/>
  <c r="G25" i="155"/>
  <c r="G26" i="155"/>
  <c r="G27" i="155"/>
  <c r="G28" i="155"/>
  <c r="G2" i="155"/>
  <c r="G3" i="154"/>
  <c r="G4" i="154"/>
  <c r="G5" i="154"/>
  <c r="G6" i="154"/>
  <c r="G7" i="154"/>
  <c r="G8" i="154"/>
  <c r="G9" i="154"/>
  <c r="G10" i="154"/>
  <c r="G11" i="154"/>
  <c r="G12" i="154"/>
  <c r="G13" i="154"/>
  <c r="G14" i="154"/>
  <c r="G15" i="154"/>
  <c r="G16" i="154"/>
  <c r="G17" i="154"/>
  <c r="G18" i="154"/>
  <c r="G19" i="154"/>
  <c r="G20" i="154"/>
  <c r="G21" i="154"/>
  <c r="G22" i="154"/>
  <c r="G23" i="154"/>
  <c r="G24" i="154"/>
  <c r="G25" i="154"/>
  <c r="G26" i="154"/>
  <c r="G27" i="154"/>
  <c r="G28" i="154"/>
  <c r="G29" i="154"/>
  <c r="G2" i="154"/>
  <c r="G41" i="125"/>
  <c r="G15" i="125"/>
  <c r="G16" i="125"/>
  <c r="G17" i="125"/>
  <c r="G18" i="125"/>
  <c r="G19" i="125"/>
  <c r="G20" i="125"/>
  <c r="G21" i="125"/>
  <c r="G22" i="125"/>
  <c r="G23" i="125"/>
  <c r="G24" i="125"/>
  <c r="G25" i="125"/>
  <c r="G26" i="125"/>
  <c r="G27" i="125"/>
  <c r="G28" i="125"/>
  <c r="G29" i="125"/>
  <c r="G30" i="125"/>
  <c r="G31" i="125"/>
  <c r="G32" i="125"/>
  <c r="G33" i="125"/>
  <c r="G34" i="125"/>
  <c r="G35" i="125"/>
  <c r="G36" i="125"/>
  <c r="G37" i="125"/>
  <c r="G38" i="125"/>
  <c r="G39" i="125"/>
  <c r="G40" i="125"/>
  <c r="G14" i="125"/>
  <c r="G3" i="136"/>
  <c r="G4" i="136"/>
  <c r="G5" i="136"/>
  <c r="G6" i="136"/>
  <c r="G7" i="136"/>
  <c r="G8" i="136"/>
  <c r="G9" i="136"/>
  <c r="G10" i="136"/>
  <c r="G11" i="136"/>
  <c r="G12" i="136"/>
  <c r="G13" i="136"/>
  <c r="G14" i="136"/>
  <c r="G15" i="136"/>
  <c r="G16" i="136"/>
  <c r="G17" i="136"/>
  <c r="G18" i="136"/>
  <c r="G19" i="136"/>
  <c r="G20" i="136"/>
  <c r="G21" i="136"/>
  <c r="G22" i="136"/>
  <c r="G23" i="136"/>
  <c r="G24" i="136"/>
  <c r="G25" i="136"/>
  <c r="G26" i="136"/>
  <c r="G27" i="136"/>
  <c r="G28" i="136"/>
  <c r="G29" i="136"/>
  <c r="G2" i="136"/>
  <c r="G3" i="151"/>
  <c r="G4" i="151"/>
  <c r="G5" i="151"/>
  <c r="G6" i="151"/>
  <c r="G7" i="151"/>
  <c r="G8" i="151"/>
  <c r="G9" i="151"/>
  <c r="G10" i="151"/>
  <c r="G11" i="151"/>
  <c r="G12" i="151"/>
  <c r="G13" i="151"/>
  <c r="G14" i="151"/>
  <c r="G15" i="151"/>
  <c r="G16" i="151"/>
  <c r="G17" i="151"/>
  <c r="G18" i="151"/>
  <c r="G19" i="151"/>
  <c r="G20" i="151"/>
  <c r="G21" i="151"/>
  <c r="G22" i="151"/>
  <c r="G23" i="151"/>
  <c r="G24" i="151"/>
  <c r="G25" i="151"/>
  <c r="G26" i="151"/>
  <c r="G27" i="151"/>
  <c r="G28" i="151"/>
  <c r="G29" i="151"/>
  <c r="G2" i="151"/>
  <c r="I3" i="133"/>
  <c r="I4" i="133"/>
  <c r="I5" i="133"/>
  <c r="I6" i="133"/>
  <c r="I7" i="133"/>
  <c r="I8" i="133"/>
  <c r="I9" i="133"/>
  <c r="I10" i="133"/>
  <c r="I11" i="133"/>
  <c r="I12" i="133"/>
  <c r="I13" i="133"/>
  <c r="I14" i="133"/>
  <c r="I15" i="133"/>
  <c r="I16" i="133"/>
  <c r="I17" i="133"/>
  <c r="I18" i="133"/>
  <c r="I19" i="133"/>
  <c r="I20" i="133"/>
  <c r="I21" i="133"/>
  <c r="I22" i="133"/>
  <c r="I23" i="133"/>
  <c r="I24" i="133"/>
  <c r="I25" i="133"/>
  <c r="I26" i="133"/>
  <c r="I27" i="133"/>
  <c r="I28" i="133"/>
  <c r="I29" i="133"/>
  <c r="I2" i="133"/>
  <c r="G3" i="110"/>
  <c r="G4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2" i="110"/>
  <c r="G3" i="124"/>
  <c r="G4" i="124"/>
  <c r="G5" i="124"/>
  <c r="G6" i="124"/>
  <c r="G7" i="124"/>
  <c r="G8" i="124"/>
  <c r="G9" i="124"/>
  <c r="G10" i="124"/>
  <c r="G11" i="124"/>
  <c r="G12" i="124"/>
  <c r="G13" i="124"/>
  <c r="G14" i="124"/>
  <c r="G15" i="124"/>
  <c r="G16" i="124"/>
  <c r="G17" i="124"/>
  <c r="G18" i="124"/>
  <c r="G19" i="124"/>
  <c r="G20" i="124"/>
  <c r="G21" i="124"/>
  <c r="G22" i="124"/>
  <c r="G23" i="124"/>
  <c r="G24" i="124"/>
  <c r="G25" i="124"/>
  <c r="G26" i="124"/>
  <c r="G27" i="124"/>
  <c r="G28" i="124"/>
  <c r="G29" i="124"/>
  <c r="G2" i="124"/>
  <c r="G11" i="153" l="1"/>
  <c r="G13" i="153"/>
  <c r="G15" i="153"/>
  <c r="F30" i="157"/>
  <c r="E30" i="157"/>
  <c r="H29" i="157"/>
  <c r="J28" i="157"/>
  <c r="H27" i="157"/>
  <c r="J26" i="157"/>
  <c r="H25" i="157"/>
  <c r="J24" i="157"/>
  <c r="H23" i="157"/>
  <c r="J22" i="157"/>
  <c r="H21" i="157"/>
  <c r="J20" i="157"/>
  <c r="H19" i="157"/>
  <c r="J18" i="157"/>
  <c r="H17" i="157"/>
  <c r="J16" i="157"/>
  <c r="H15" i="157"/>
  <c r="J14" i="157"/>
  <c r="J13" i="157"/>
  <c r="M13" i="157" s="1"/>
  <c r="H13" i="157"/>
  <c r="J12" i="157"/>
  <c r="H11" i="157"/>
  <c r="J10" i="157"/>
  <c r="H9" i="157"/>
  <c r="J8" i="157"/>
  <c r="H7" i="157"/>
  <c r="J6" i="157"/>
  <c r="H5" i="157"/>
  <c r="J4" i="157"/>
  <c r="H3" i="157"/>
  <c r="F30" i="156"/>
  <c r="E30" i="156"/>
  <c r="J29" i="156"/>
  <c r="M29" i="156" s="1"/>
  <c r="H29" i="156"/>
  <c r="J28" i="156"/>
  <c r="H27" i="156"/>
  <c r="J26" i="156"/>
  <c r="J25" i="156"/>
  <c r="M25" i="156" s="1"/>
  <c r="H25" i="156"/>
  <c r="J24" i="156"/>
  <c r="H23" i="156"/>
  <c r="J22" i="156"/>
  <c r="J21" i="156"/>
  <c r="M21" i="156" s="1"/>
  <c r="H21" i="156"/>
  <c r="J20" i="156"/>
  <c r="H19" i="156"/>
  <c r="J18" i="156"/>
  <c r="J17" i="156"/>
  <c r="M17" i="156" s="1"/>
  <c r="H17" i="156"/>
  <c r="J16" i="156"/>
  <c r="H15" i="156"/>
  <c r="J14" i="156"/>
  <c r="J13" i="156"/>
  <c r="M13" i="156" s="1"/>
  <c r="H13" i="156"/>
  <c r="J12" i="156"/>
  <c r="H11" i="156"/>
  <c r="J10" i="156"/>
  <c r="J9" i="156"/>
  <c r="M9" i="156" s="1"/>
  <c r="H9" i="156"/>
  <c r="J8" i="156"/>
  <c r="H7" i="156"/>
  <c r="J6" i="156"/>
  <c r="J5" i="156"/>
  <c r="M5" i="156" s="1"/>
  <c r="H5" i="156"/>
  <c r="J4" i="156"/>
  <c r="H3" i="156"/>
  <c r="G30" i="156"/>
  <c r="F30" i="155"/>
  <c r="E30" i="155"/>
  <c r="H29" i="155"/>
  <c r="J28" i="155"/>
  <c r="J27" i="155"/>
  <c r="M27" i="155" s="1"/>
  <c r="H27" i="155"/>
  <c r="J26" i="155"/>
  <c r="H25" i="155"/>
  <c r="J24" i="155"/>
  <c r="J23" i="155"/>
  <c r="M23" i="155" s="1"/>
  <c r="H23" i="155"/>
  <c r="J22" i="155"/>
  <c r="H21" i="155"/>
  <c r="J20" i="155"/>
  <c r="J19" i="155"/>
  <c r="M19" i="155" s="1"/>
  <c r="H19" i="155"/>
  <c r="J18" i="155"/>
  <c r="H17" i="155"/>
  <c r="J16" i="155"/>
  <c r="J15" i="155"/>
  <c r="M15" i="155" s="1"/>
  <c r="H15" i="155"/>
  <c r="J14" i="155"/>
  <c r="H13" i="155"/>
  <c r="J12" i="155"/>
  <c r="J11" i="155"/>
  <c r="M11" i="155" s="1"/>
  <c r="H11" i="155"/>
  <c r="J10" i="155"/>
  <c r="H9" i="155"/>
  <c r="J8" i="155"/>
  <c r="J7" i="155"/>
  <c r="M7" i="155" s="1"/>
  <c r="H7" i="155"/>
  <c r="J6" i="155"/>
  <c r="H5" i="155"/>
  <c r="J4" i="155"/>
  <c r="J3" i="155"/>
  <c r="M3" i="155" s="1"/>
  <c r="H3" i="155"/>
  <c r="G30" i="155"/>
  <c r="J2" i="133"/>
  <c r="L2" i="133"/>
  <c r="N2" i="133" s="1"/>
  <c r="N4" i="133"/>
  <c r="N6" i="133"/>
  <c r="L7" i="133"/>
  <c r="J7" i="133"/>
  <c r="J8" i="133"/>
  <c r="L8" i="133"/>
  <c r="N8" i="133" s="1"/>
  <c r="L9" i="133"/>
  <c r="J10" i="133"/>
  <c r="L10" i="133"/>
  <c r="N10" i="133" s="1"/>
  <c r="L11" i="133"/>
  <c r="J11" i="133"/>
  <c r="J12" i="133"/>
  <c r="L12" i="133"/>
  <c r="N12" i="133" s="1"/>
  <c r="L13" i="133"/>
  <c r="J14" i="133"/>
  <c r="L14" i="133"/>
  <c r="N14" i="133" s="1"/>
  <c r="L15" i="133"/>
  <c r="J15" i="133"/>
  <c r="J16" i="133"/>
  <c r="L16" i="133"/>
  <c r="N16" i="133" s="1"/>
  <c r="L17" i="133"/>
  <c r="J18" i="133"/>
  <c r="L19" i="133"/>
  <c r="J19" i="133"/>
  <c r="J20" i="133"/>
  <c r="L20" i="133"/>
  <c r="N20" i="133" s="1"/>
  <c r="L21" i="133"/>
  <c r="J21" i="133"/>
  <c r="J22" i="133"/>
  <c r="L22" i="133"/>
  <c r="N22" i="133" s="1"/>
  <c r="L23" i="133"/>
  <c r="J24" i="133"/>
  <c r="L25" i="133"/>
  <c r="J26" i="133"/>
  <c r="L27" i="133"/>
  <c r="J27" i="133"/>
  <c r="J28" i="133"/>
  <c r="L28" i="133"/>
  <c r="N28" i="133" s="1"/>
  <c r="L29" i="133"/>
  <c r="J29" i="133"/>
  <c r="G30" i="133"/>
  <c r="H30" i="133"/>
  <c r="I30" i="133"/>
  <c r="F30" i="154"/>
  <c r="E30" i="154"/>
  <c r="J29" i="154"/>
  <c r="L29" i="154" s="1"/>
  <c r="H28" i="154"/>
  <c r="J27" i="154"/>
  <c r="J26" i="154"/>
  <c r="H25" i="154"/>
  <c r="J25" i="154"/>
  <c r="L25" i="154" s="1"/>
  <c r="J24" i="154"/>
  <c r="L24" i="154" s="1"/>
  <c r="H24" i="154"/>
  <c r="J23" i="154"/>
  <c r="J22" i="154"/>
  <c r="J21" i="154"/>
  <c r="L21" i="154" s="1"/>
  <c r="H20" i="154"/>
  <c r="J19" i="154"/>
  <c r="J18" i="154"/>
  <c r="H17" i="154"/>
  <c r="J17" i="154"/>
  <c r="L17" i="154" s="1"/>
  <c r="J16" i="154"/>
  <c r="L16" i="154" s="1"/>
  <c r="H16" i="154"/>
  <c r="J15" i="154"/>
  <c r="J14" i="154"/>
  <c r="J13" i="154"/>
  <c r="L13" i="154" s="1"/>
  <c r="H12" i="154"/>
  <c r="J11" i="154"/>
  <c r="J10" i="154"/>
  <c r="H9" i="154"/>
  <c r="H8" i="154"/>
  <c r="J7" i="154"/>
  <c r="J6" i="154"/>
  <c r="J5" i="154"/>
  <c r="L5" i="154" s="1"/>
  <c r="H4" i="154"/>
  <c r="J3" i="154"/>
  <c r="G30" i="154"/>
  <c r="F42" i="125"/>
  <c r="E42" i="125"/>
  <c r="H41" i="125"/>
  <c r="J40" i="125"/>
  <c r="H39" i="125"/>
  <c r="J38" i="125"/>
  <c r="H37" i="125"/>
  <c r="J36" i="125"/>
  <c r="H35" i="125"/>
  <c r="J34" i="125"/>
  <c r="H33" i="125"/>
  <c r="J32" i="125"/>
  <c r="J31" i="125"/>
  <c r="M31" i="125" s="1"/>
  <c r="H31" i="125"/>
  <c r="J30" i="125"/>
  <c r="H29" i="125"/>
  <c r="J28" i="125"/>
  <c r="H27" i="125"/>
  <c r="J26" i="125"/>
  <c r="H25" i="125"/>
  <c r="J24" i="125"/>
  <c r="H23" i="125"/>
  <c r="J22" i="125"/>
  <c r="H21" i="125"/>
  <c r="J20" i="125"/>
  <c r="H19" i="125"/>
  <c r="J18" i="125"/>
  <c r="J16" i="125"/>
  <c r="F30" i="136"/>
  <c r="E30" i="136"/>
  <c r="H29" i="136"/>
  <c r="J28" i="136"/>
  <c r="J27" i="136"/>
  <c r="M27" i="136" s="1"/>
  <c r="H27" i="136"/>
  <c r="J26" i="136"/>
  <c r="H25" i="136"/>
  <c r="J24" i="136"/>
  <c r="H23" i="136"/>
  <c r="J22" i="136"/>
  <c r="H21" i="136"/>
  <c r="J20" i="136"/>
  <c r="H19" i="136"/>
  <c r="J18" i="136"/>
  <c r="H17" i="136"/>
  <c r="J16" i="136"/>
  <c r="J15" i="136"/>
  <c r="M15" i="136" s="1"/>
  <c r="H15" i="136"/>
  <c r="J14" i="136"/>
  <c r="H13" i="136"/>
  <c r="J12" i="136"/>
  <c r="H11" i="136"/>
  <c r="J10" i="136"/>
  <c r="H9" i="136"/>
  <c r="J8" i="136"/>
  <c r="J7" i="136"/>
  <c r="M7" i="136" s="1"/>
  <c r="H7" i="136"/>
  <c r="J6" i="136"/>
  <c r="H5" i="136"/>
  <c r="J4" i="136"/>
  <c r="H3" i="136"/>
  <c r="J26" i="151"/>
  <c r="J18" i="151"/>
  <c r="J10" i="151"/>
  <c r="G30" i="151"/>
  <c r="F30" i="151"/>
  <c r="E30" i="151"/>
  <c r="J29" i="151"/>
  <c r="M29" i="151" s="1"/>
  <c r="H29" i="151"/>
  <c r="J28" i="151"/>
  <c r="J27" i="151"/>
  <c r="M27" i="151" s="1"/>
  <c r="H27" i="151"/>
  <c r="J25" i="151"/>
  <c r="M25" i="151" s="1"/>
  <c r="H25" i="151"/>
  <c r="J24" i="151"/>
  <c r="J23" i="151"/>
  <c r="M23" i="151" s="1"/>
  <c r="H23" i="151"/>
  <c r="J22" i="151"/>
  <c r="J21" i="151"/>
  <c r="M21" i="151" s="1"/>
  <c r="H21" i="151"/>
  <c r="J20" i="151"/>
  <c r="J19" i="151"/>
  <c r="M19" i="151" s="1"/>
  <c r="H19" i="151"/>
  <c r="J17" i="151"/>
  <c r="M17" i="151" s="1"/>
  <c r="H17" i="151"/>
  <c r="J16" i="151"/>
  <c r="J15" i="151"/>
  <c r="M15" i="151" s="1"/>
  <c r="H15" i="151"/>
  <c r="J14" i="151"/>
  <c r="J13" i="151"/>
  <c r="M13" i="151" s="1"/>
  <c r="H13" i="151"/>
  <c r="J12" i="151"/>
  <c r="J11" i="151"/>
  <c r="M11" i="151" s="1"/>
  <c r="H11" i="151"/>
  <c r="J9" i="151"/>
  <c r="M9" i="151" s="1"/>
  <c r="H9" i="151"/>
  <c r="J8" i="151"/>
  <c r="J7" i="151"/>
  <c r="M7" i="151" s="1"/>
  <c r="H7" i="151"/>
  <c r="J6" i="151"/>
  <c r="J5" i="151"/>
  <c r="M5" i="151" s="1"/>
  <c r="H5" i="151"/>
  <c r="J4" i="151"/>
  <c r="J3" i="151"/>
  <c r="M3" i="151" s="1"/>
  <c r="H3" i="151"/>
  <c r="H2" i="124"/>
  <c r="J5" i="157" l="1"/>
  <c r="M5" i="157" s="1"/>
  <c r="J29" i="157"/>
  <c r="M29" i="157" s="1"/>
  <c r="J3" i="156"/>
  <c r="M3" i="156" s="1"/>
  <c r="J7" i="156"/>
  <c r="M7" i="156" s="1"/>
  <c r="J11" i="156"/>
  <c r="M11" i="156" s="1"/>
  <c r="J15" i="156"/>
  <c r="M15" i="156" s="1"/>
  <c r="J19" i="156"/>
  <c r="M19" i="156" s="1"/>
  <c r="J23" i="156"/>
  <c r="M23" i="156" s="1"/>
  <c r="J27" i="156"/>
  <c r="M27" i="156" s="1"/>
  <c r="J5" i="155"/>
  <c r="M5" i="155" s="1"/>
  <c r="J9" i="155"/>
  <c r="M9" i="155" s="1"/>
  <c r="J13" i="155"/>
  <c r="M13" i="155" s="1"/>
  <c r="J17" i="155"/>
  <c r="M17" i="155" s="1"/>
  <c r="J21" i="155"/>
  <c r="M21" i="155" s="1"/>
  <c r="J25" i="155"/>
  <c r="M25" i="155" s="1"/>
  <c r="J29" i="155"/>
  <c r="M29" i="155" s="1"/>
  <c r="J4" i="154"/>
  <c r="L4" i="154" s="1"/>
  <c r="H5" i="154"/>
  <c r="J9" i="154"/>
  <c r="L9" i="154" s="1"/>
  <c r="J12" i="154"/>
  <c r="L12" i="154" s="1"/>
  <c r="H13" i="154"/>
  <c r="J20" i="154"/>
  <c r="L20" i="154" s="1"/>
  <c r="H21" i="154"/>
  <c r="J28" i="154"/>
  <c r="L28" i="154" s="1"/>
  <c r="H29" i="154"/>
  <c r="J8" i="154"/>
  <c r="L8" i="154" s="1"/>
  <c r="J15" i="125"/>
  <c r="M15" i="125" s="1"/>
  <c r="J11" i="136"/>
  <c r="M11" i="136" s="1"/>
  <c r="J19" i="136"/>
  <c r="M19" i="136" s="1"/>
  <c r="L26" i="133"/>
  <c r="O26" i="133" s="1"/>
  <c r="J25" i="133"/>
  <c r="L24" i="133"/>
  <c r="N24" i="133" s="1"/>
  <c r="J23" i="133"/>
  <c r="M22" i="133"/>
  <c r="L18" i="133"/>
  <c r="J17" i="133"/>
  <c r="J13" i="133"/>
  <c r="J9" i="133"/>
  <c r="J30" i="133" s="1"/>
  <c r="M28" i="133"/>
  <c r="M20" i="133"/>
  <c r="M16" i="133"/>
  <c r="M14" i="133"/>
  <c r="M12" i="133"/>
  <c r="M10" i="133"/>
  <c r="M8" i="133"/>
  <c r="M6" i="133"/>
  <c r="M4" i="133"/>
  <c r="M2" i="133"/>
  <c r="J9" i="157"/>
  <c r="M9" i="157" s="1"/>
  <c r="J21" i="157"/>
  <c r="M21" i="157" s="1"/>
  <c r="J29" i="136"/>
  <c r="M29" i="136" s="1"/>
  <c r="J23" i="136"/>
  <c r="M23" i="136" s="1"/>
  <c r="J25" i="136"/>
  <c r="M25" i="136" s="1"/>
  <c r="J21" i="136"/>
  <c r="M21" i="136" s="1"/>
  <c r="J17" i="136"/>
  <c r="M17" i="136" s="1"/>
  <c r="J13" i="136"/>
  <c r="M13" i="136" s="1"/>
  <c r="J9" i="136"/>
  <c r="M9" i="136" s="1"/>
  <c r="G30" i="136"/>
  <c r="J3" i="136"/>
  <c r="M3" i="136" s="1"/>
  <c r="J5" i="136"/>
  <c r="M5" i="136" s="1"/>
  <c r="J27" i="157"/>
  <c r="M27" i="157" s="1"/>
  <c r="J25" i="157"/>
  <c r="M25" i="157" s="1"/>
  <c r="J23" i="157"/>
  <c r="M23" i="157" s="1"/>
  <c r="J19" i="157"/>
  <c r="M19" i="157" s="1"/>
  <c r="J17" i="157"/>
  <c r="M17" i="157" s="1"/>
  <c r="J15" i="157"/>
  <c r="M15" i="157" s="1"/>
  <c r="J11" i="157"/>
  <c r="M11" i="157" s="1"/>
  <c r="J7" i="157"/>
  <c r="M7" i="157" s="1"/>
  <c r="J3" i="157"/>
  <c r="M3" i="157" s="1"/>
  <c r="G30" i="157"/>
  <c r="J25" i="125"/>
  <c r="M25" i="125" s="1"/>
  <c r="J39" i="125"/>
  <c r="M39" i="125" s="1"/>
  <c r="J23" i="125"/>
  <c r="M23" i="125" s="1"/>
  <c r="J17" i="125"/>
  <c r="M17" i="125" s="1"/>
  <c r="J21" i="125"/>
  <c r="M21" i="125" s="1"/>
  <c r="J29" i="125"/>
  <c r="M29" i="125" s="1"/>
  <c r="J37" i="125"/>
  <c r="M37" i="125" s="1"/>
  <c r="G42" i="125"/>
  <c r="J19" i="125"/>
  <c r="M19" i="125" s="1"/>
  <c r="J27" i="125"/>
  <c r="M27" i="125" s="1"/>
  <c r="J35" i="125"/>
  <c r="M35" i="125" s="1"/>
  <c r="J33" i="125"/>
  <c r="M33" i="125" s="1"/>
  <c r="J41" i="125"/>
  <c r="M41" i="125" s="1"/>
  <c r="K8" i="157"/>
  <c r="L8" i="157"/>
  <c r="M8" i="157"/>
  <c r="K16" i="157"/>
  <c r="M16" i="157"/>
  <c r="L16" i="157"/>
  <c r="K24" i="157"/>
  <c r="L24" i="157"/>
  <c r="M24" i="157"/>
  <c r="K6" i="157"/>
  <c r="M6" i="157"/>
  <c r="L6" i="157"/>
  <c r="K14" i="157"/>
  <c r="L14" i="157"/>
  <c r="M14" i="157"/>
  <c r="K22" i="157"/>
  <c r="L22" i="157"/>
  <c r="M22" i="157"/>
  <c r="K4" i="157"/>
  <c r="M4" i="157"/>
  <c r="L4" i="157"/>
  <c r="K12" i="157"/>
  <c r="L12" i="157"/>
  <c r="M12" i="157"/>
  <c r="K20" i="157"/>
  <c r="M20" i="157"/>
  <c r="L20" i="157"/>
  <c r="K28" i="157"/>
  <c r="L28" i="157"/>
  <c r="M28" i="157"/>
  <c r="K10" i="157"/>
  <c r="L10" i="157"/>
  <c r="M10" i="157"/>
  <c r="K18" i="157"/>
  <c r="L18" i="157"/>
  <c r="M18" i="157"/>
  <c r="K26" i="157"/>
  <c r="M26" i="157"/>
  <c r="L26" i="157"/>
  <c r="H2" i="157"/>
  <c r="H4" i="157"/>
  <c r="K5" i="157"/>
  <c r="H6" i="157"/>
  <c r="K7" i="157"/>
  <c r="H8" i="157"/>
  <c r="H10" i="157"/>
  <c r="H12" i="157"/>
  <c r="K13" i="157"/>
  <c r="H14" i="157"/>
  <c r="K15" i="157"/>
  <c r="H16" i="157"/>
  <c r="H18" i="157"/>
  <c r="K19" i="157"/>
  <c r="H20" i="157"/>
  <c r="K21" i="157"/>
  <c r="H22" i="157"/>
  <c r="H24" i="157"/>
  <c r="K25" i="157"/>
  <c r="H26" i="157"/>
  <c r="H28" i="157"/>
  <c r="J2" i="157"/>
  <c r="L7" i="157"/>
  <c r="L11" i="157"/>
  <c r="L13" i="157"/>
  <c r="L15" i="157"/>
  <c r="L19" i="157"/>
  <c r="L27" i="157"/>
  <c r="K8" i="156"/>
  <c r="L8" i="156"/>
  <c r="M8" i="156"/>
  <c r="K6" i="156"/>
  <c r="L6" i="156"/>
  <c r="M6" i="156"/>
  <c r="K14" i="156"/>
  <c r="L14" i="156"/>
  <c r="M14" i="156"/>
  <c r="K22" i="156"/>
  <c r="L22" i="156"/>
  <c r="M22" i="156"/>
  <c r="K24" i="156"/>
  <c r="L24" i="156"/>
  <c r="M24" i="156"/>
  <c r="K4" i="156"/>
  <c r="M4" i="156"/>
  <c r="L4" i="156"/>
  <c r="K12" i="156"/>
  <c r="L12" i="156"/>
  <c r="M12" i="156"/>
  <c r="K20" i="156"/>
  <c r="L20" i="156"/>
  <c r="M20" i="156"/>
  <c r="K28" i="156"/>
  <c r="M28" i="156"/>
  <c r="L28" i="156"/>
  <c r="K16" i="156"/>
  <c r="L16" i="156"/>
  <c r="M16" i="156"/>
  <c r="K10" i="156"/>
  <c r="M10" i="156"/>
  <c r="L10" i="156"/>
  <c r="K18" i="156"/>
  <c r="L18" i="156"/>
  <c r="M18" i="156"/>
  <c r="K26" i="156"/>
  <c r="M26" i="156"/>
  <c r="L26" i="156"/>
  <c r="H2" i="156"/>
  <c r="K3" i="156"/>
  <c r="H4" i="156"/>
  <c r="K5" i="156"/>
  <c r="H6" i="156"/>
  <c r="K7" i="156"/>
  <c r="H8" i="156"/>
  <c r="K9" i="156"/>
  <c r="H10" i="156"/>
  <c r="K11" i="156"/>
  <c r="H12" i="156"/>
  <c r="K13" i="156"/>
  <c r="H14" i="156"/>
  <c r="K15" i="156"/>
  <c r="H16" i="156"/>
  <c r="K17" i="156"/>
  <c r="H18" i="156"/>
  <c r="K19" i="156"/>
  <c r="H20" i="156"/>
  <c r="K21" i="156"/>
  <c r="H22" i="156"/>
  <c r="K23" i="156"/>
  <c r="H24" i="156"/>
  <c r="K25" i="156"/>
  <c r="H26" i="156"/>
  <c r="K27" i="156"/>
  <c r="H28" i="156"/>
  <c r="K29" i="156"/>
  <c r="J2" i="156"/>
  <c r="L3" i="156"/>
  <c r="L5" i="156"/>
  <c r="L7" i="156"/>
  <c r="L9" i="156"/>
  <c r="L11" i="156"/>
  <c r="L13" i="156"/>
  <c r="L15" i="156"/>
  <c r="L17" i="156"/>
  <c r="L19" i="156"/>
  <c r="L21" i="156"/>
  <c r="L23" i="156"/>
  <c r="L25" i="156"/>
  <c r="L27" i="156"/>
  <c r="L29" i="156"/>
  <c r="K8" i="155"/>
  <c r="L8" i="155"/>
  <c r="M8" i="155"/>
  <c r="K6" i="155"/>
  <c r="M6" i="155"/>
  <c r="L6" i="155"/>
  <c r="K14" i="155"/>
  <c r="M14" i="155"/>
  <c r="L14" i="155"/>
  <c r="K22" i="155"/>
  <c r="L22" i="155"/>
  <c r="M22" i="155"/>
  <c r="K16" i="155"/>
  <c r="L16" i="155"/>
  <c r="M16" i="155"/>
  <c r="K24" i="155"/>
  <c r="L24" i="155"/>
  <c r="M24" i="155"/>
  <c r="K4" i="155"/>
  <c r="L4" i="155"/>
  <c r="M4" i="155"/>
  <c r="K12" i="155"/>
  <c r="L12" i="155"/>
  <c r="M12" i="155"/>
  <c r="K20" i="155"/>
  <c r="L20" i="155"/>
  <c r="M20" i="155"/>
  <c r="K28" i="155"/>
  <c r="M28" i="155"/>
  <c r="L28" i="155"/>
  <c r="K10" i="155"/>
  <c r="M10" i="155"/>
  <c r="L10" i="155"/>
  <c r="K18" i="155"/>
  <c r="M18" i="155"/>
  <c r="L18" i="155"/>
  <c r="K26" i="155"/>
  <c r="M26" i="155"/>
  <c r="L26" i="155"/>
  <c r="H2" i="155"/>
  <c r="K3" i="155"/>
  <c r="H4" i="155"/>
  <c r="H6" i="155"/>
  <c r="K7" i="155"/>
  <c r="H8" i="155"/>
  <c r="K9" i="155"/>
  <c r="H10" i="155"/>
  <c r="K11" i="155"/>
  <c r="H12" i="155"/>
  <c r="H14" i="155"/>
  <c r="K15" i="155"/>
  <c r="H16" i="155"/>
  <c r="K17" i="155"/>
  <c r="H18" i="155"/>
  <c r="K19" i="155"/>
  <c r="H20" i="155"/>
  <c r="H22" i="155"/>
  <c r="K23" i="155"/>
  <c r="H24" i="155"/>
  <c r="K25" i="155"/>
  <c r="H26" i="155"/>
  <c r="K27" i="155"/>
  <c r="H28" i="155"/>
  <c r="K29" i="155"/>
  <c r="J2" i="155"/>
  <c r="L3" i="155"/>
  <c r="L5" i="155"/>
  <c r="L7" i="155"/>
  <c r="L9" i="155"/>
  <c r="L11" i="155"/>
  <c r="L13" i="155"/>
  <c r="L15" i="155"/>
  <c r="L17" i="155"/>
  <c r="L19" i="155"/>
  <c r="L21" i="155"/>
  <c r="L23" i="155"/>
  <c r="L25" i="155"/>
  <c r="L27" i="155"/>
  <c r="L29" i="155"/>
  <c r="M19" i="133"/>
  <c r="N19" i="133"/>
  <c r="O19" i="133"/>
  <c r="O25" i="133"/>
  <c r="M25" i="133"/>
  <c r="N25" i="133"/>
  <c r="M17" i="133"/>
  <c r="N17" i="133"/>
  <c r="O17" i="133"/>
  <c r="O13" i="133"/>
  <c r="M13" i="133"/>
  <c r="N13" i="133"/>
  <c r="O9" i="133"/>
  <c r="M9" i="133"/>
  <c r="N9" i="133"/>
  <c r="M5" i="133"/>
  <c r="O5" i="133"/>
  <c r="N5" i="133"/>
  <c r="O23" i="133"/>
  <c r="M23" i="133"/>
  <c r="N23" i="133"/>
  <c r="O27" i="133"/>
  <c r="M27" i="133"/>
  <c r="N27" i="133"/>
  <c r="O29" i="133"/>
  <c r="M29" i="133"/>
  <c r="N29" i="133"/>
  <c r="O21" i="133"/>
  <c r="M21" i="133"/>
  <c r="N21" i="133"/>
  <c r="O15" i="133"/>
  <c r="M15" i="133"/>
  <c r="N15" i="133"/>
  <c r="O11" i="133"/>
  <c r="M11" i="133"/>
  <c r="N11" i="133"/>
  <c r="M7" i="133"/>
  <c r="N7" i="133"/>
  <c r="O7" i="133"/>
  <c r="O3" i="133"/>
  <c r="M3" i="133"/>
  <c r="L30" i="133"/>
  <c r="N3" i="133"/>
  <c r="O28" i="133"/>
  <c r="O24" i="133"/>
  <c r="O22" i="133"/>
  <c r="O20" i="133"/>
  <c r="O18" i="133"/>
  <c r="O16" i="133"/>
  <c r="O14" i="133"/>
  <c r="O12" i="133"/>
  <c r="O10" i="133"/>
  <c r="O8" i="133"/>
  <c r="O6" i="133"/>
  <c r="O4" i="133"/>
  <c r="O2" i="133"/>
  <c r="K7" i="154"/>
  <c r="L7" i="154"/>
  <c r="K18" i="154"/>
  <c r="L18" i="154"/>
  <c r="K3" i="154"/>
  <c r="L3" i="154"/>
  <c r="K14" i="154"/>
  <c r="L14" i="154"/>
  <c r="L19" i="154"/>
  <c r="K19" i="154"/>
  <c r="L23" i="154"/>
  <c r="K23" i="154"/>
  <c r="K10" i="154"/>
  <c r="L10" i="154"/>
  <c r="K15" i="154"/>
  <c r="L15" i="154"/>
  <c r="K26" i="154"/>
  <c r="L26" i="154"/>
  <c r="K6" i="154"/>
  <c r="L6" i="154"/>
  <c r="K11" i="154"/>
  <c r="L11" i="154"/>
  <c r="K22" i="154"/>
  <c r="L22" i="154"/>
  <c r="K27" i="154"/>
  <c r="L27" i="154"/>
  <c r="H2" i="154"/>
  <c r="H6" i="154"/>
  <c r="K8" i="154"/>
  <c r="H10" i="154"/>
  <c r="K12" i="154"/>
  <c r="H14" i="154"/>
  <c r="K16" i="154"/>
  <c r="H18" i="154"/>
  <c r="K20" i="154"/>
  <c r="H22" i="154"/>
  <c r="K24" i="154"/>
  <c r="H26" i="154"/>
  <c r="K28" i="154"/>
  <c r="J2" i="154"/>
  <c r="H3" i="154"/>
  <c r="K5" i="154"/>
  <c r="H7" i="154"/>
  <c r="K9" i="154"/>
  <c r="H11" i="154"/>
  <c r="K13" i="154"/>
  <c r="H15" i="154"/>
  <c r="K17" i="154"/>
  <c r="H19" i="154"/>
  <c r="K21" i="154"/>
  <c r="H23" i="154"/>
  <c r="K25" i="154"/>
  <c r="H27" i="154"/>
  <c r="K29" i="154"/>
  <c r="K20" i="125"/>
  <c r="L20" i="125"/>
  <c r="M20" i="125"/>
  <c r="K28" i="125"/>
  <c r="L28" i="125"/>
  <c r="M28" i="125"/>
  <c r="K18" i="125"/>
  <c r="M18" i="125"/>
  <c r="L18" i="125"/>
  <c r="K26" i="125"/>
  <c r="L26" i="125"/>
  <c r="M26" i="125"/>
  <c r="K34" i="125"/>
  <c r="M34" i="125"/>
  <c r="L34" i="125"/>
  <c r="K36" i="125"/>
  <c r="M36" i="125"/>
  <c r="L36" i="125"/>
  <c r="K16" i="125"/>
  <c r="L16" i="125"/>
  <c r="M16" i="125"/>
  <c r="K24" i="125"/>
  <c r="L24" i="125"/>
  <c r="M24" i="125"/>
  <c r="K32" i="125"/>
  <c r="L32" i="125"/>
  <c r="M32" i="125"/>
  <c r="K40" i="125"/>
  <c r="M40" i="125"/>
  <c r="L40" i="125"/>
  <c r="K22" i="125"/>
  <c r="L22" i="125"/>
  <c r="M22" i="125"/>
  <c r="K30" i="125"/>
  <c r="L30" i="125"/>
  <c r="M30" i="125"/>
  <c r="K38" i="125"/>
  <c r="M38" i="125"/>
  <c r="L38" i="125"/>
  <c r="H14" i="125"/>
  <c r="H20" i="125"/>
  <c r="H22" i="125"/>
  <c r="H24" i="125"/>
  <c r="H26" i="125"/>
  <c r="K27" i="125"/>
  <c r="H28" i="125"/>
  <c r="K29" i="125"/>
  <c r="H30" i="125"/>
  <c r="K31" i="125"/>
  <c r="H32" i="125"/>
  <c r="H34" i="125"/>
  <c r="K35" i="125"/>
  <c r="H36" i="125"/>
  <c r="K37" i="125"/>
  <c r="H38" i="125"/>
  <c r="H40" i="125"/>
  <c r="L19" i="125"/>
  <c r="L23" i="125"/>
  <c r="L27" i="125"/>
  <c r="L31" i="125"/>
  <c r="L35" i="125"/>
  <c r="L41" i="125"/>
  <c r="J14" i="125"/>
  <c r="L15" i="125"/>
  <c r="K24" i="136"/>
  <c r="L24" i="136"/>
  <c r="M24" i="136"/>
  <c r="K8" i="136"/>
  <c r="M8" i="136"/>
  <c r="L8" i="136"/>
  <c r="K16" i="136"/>
  <c r="L16" i="136"/>
  <c r="M16" i="136"/>
  <c r="K6" i="136"/>
  <c r="L6" i="136"/>
  <c r="M6" i="136"/>
  <c r="K14" i="136"/>
  <c r="L14" i="136"/>
  <c r="M14" i="136"/>
  <c r="K22" i="136"/>
  <c r="L22" i="136"/>
  <c r="M22" i="136"/>
  <c r="K4" i="136"/>
  <c r="L4" i="136"/>
  <c r="M4" i="136"/>
  <c r="K12" i="136"/>
  <c r="M12" i="136"/>
  <c r="L12" i="136"/>
  <c r="K20" i="136"/>
  <c r="M20" i="136"/>
  <c r="L20" i="136"/>
  <c r="K28" i="136"/>
  <c r="L28" i="136"/>
  <c r="M28" i="136"/>
  <c r="K10" i="136"/>
  <c r="L10" i="136"/>
  <c r="M10" i="136"/>
  <c r="K18" i="136"/>
  <c r="M18" i="136"/>
  <c r="L18" i="136"/>
  <c r="K26" i="136"/>
  <c r="L26" i="136"/>
  <c r="M26" i="136"/>
  <c r="H2" i="136"/>
  <c r="H4" i="136"/>
  <c r="H6" i="136"/>
  <c r="K7" i="136"/>
  <c r="H8" i="136"/>
  <c r="H10" i="136"/>
  <c r="H12" i="136"/>
  <c r="H14" i="136"/>
  <c r="K15" i="136"/>
  <c r="H16" i="136"/>
  <c r="H18" i="136"/>
  <c r="K19" i="136"/>
  <c r="H20" i="136"/>
  <c r="K21" i="136"/>
  <c r="H22" i="136"/>
  <c r="K23" i="136"/>
  <c r="H24" i="136"/>
  <c r="H26" i="136"/>
  <c r="K27" i="136"/>
  <c r="H28" i="136"/>
  <c r="J2" i="136"/>
  <c r="L7" i="136"/>
  <c r="L11" i="136"/>
  <c r="L13" i="136"/>
  <c r="L15" i="136"/>
  <c r="L19" i="136"/>
  <c r="L25" i="136"/>
  <c r="L27" i="136"/>
  <c r="L29" i="136"/>
  <c r="K8" i="151"/>
  <c r="L8" i="151"/>
  <c r="M8" i="151"/>
  <c r="K6" i="151"/>
  <c r="L6" i="151"/>
  <c r="M6" i="151"/>
  <c r="K14" i="151"/>
  <c r="L14" i="151"/>
  <c r="M14" i="151"/>
  <c r="K22" i="151"/>
  <c r="L22" i="151"/>
  <c r="M22" i="151"/>
  <c r="K4" i="151"/>
  <c r="L4" i="151"/>
  <c r="M4" i="151"/>
  <c r="K12" i="151"/>
  <c r="L12" i="151"/>
  <c r="M12" i="151"/>
  <c r="K20" i="151"/>
  <c r="M20" i="151"/>
  <c r="L20" i="151"/>
  <c r="K28" i="151"/>
  <c r="M28" i="151"/>
  <c r="L28" i="151"/>
  <c r="K16" i="151"/>
  <c r="M16" i="151"/>
  <c r="L16" i="151"/>
  <c r="K24" i="151"/>
  <c r="M24" i="151"/>
  <c r="L24" i="151"/>
  <c r="K10" i="151"/>
  <c r="L10" i="151"/>
  <c r="M10" i="151"/>
  <c r="K18" i="151"/>
  <c r="L18" i="151"/>
  <c r="M18" i="151"/>
  <c r="K26" i="151"/>
  <c r="M26" i="151"/>
  <c r="L26" i="151"/>
  <c r="H2" i="151"/>
  <c r="K3" i="151"/>
  <c r="H4" i="151"/>
  <c r="K5" i="151"/>
  <c r="H6" i="151"/>
  <c r="K7" i="151"/>
  <c r="H8" i="151"/>
  <c r="K9" i="151"/>
  <c r="H10" i="151"/>
  <c r="K11" i="151"/>
  <c r="H12" i="151"/>
  <c r="K13" i="151"/>
  <c r="H14" i="151"/>
  <c r="K15" i="151"/>
  <c r="H16" i="151"/>
  <c r="K17" i="151"/>
  <c r="H18" i="151"/>
  <c r="K19" i="151"/>
  <c r="H20" i="151"/>
  <c r="K21" i="151"/>
  <c r="H22" i="151"/>
  <c r="K23" i="151"/>
  <c r="H24" i="151"/>
  <c r="K25" i="151"/>
  <c r="H26" i="151"/>
  <c r="K27" i="151"/>
  <c r="H28" i="151"/>
  <c r="K29" i="151"/>
  <c r="J2" i="151"/>
  <c r="L3" i="151"/>
  <c r="L7" i="151"/>
  <c r="L11" i="151"/>
  <c r="L13" i="151"/>
  <c r="L15" i="151"/>
  <c r="L17" i="151"/>
  <c r="L19" i="151"/>
  <c r="L21" i="151"/>
  <c r="L23" i="151"/>
  <c r="L25" i="151"/>
  <c r="L27" i="151"/>
  <c r="L29" i="151"/>
  <c r="L5" i="151"/>
  <c r="L9" i="151"/>
  <c r="L37" i="125" l="1"/>
  <c r="L25" i="125"/>
  <c r="L21" i="125"/>
  <c r="K41" i="125"/>
  <c r="K25" i="125"/>
  <c r="K23" i="125"/>
  <c r="K21" i="125"/>
  <c r="K19" i="125"/>
  <c r="L29" i="157"/>
  <c r="L23" i="157"/>
  <c r="L17" i="157"/>
  <c r="L9" i="157"/>
  <c r="L3" i="157"/>
  <c r="K29" i="157"/>
  <c r="K27" i="157"/>
  <c r="K23" i="157"/>
  <c r="K17" i="157"/>
  <c r="K11" i="157"/>
  <c r="K9" i="157"/>
  <c r="K3" i="157"/>
  <c r="L5" i="157"/>
  <c r="K21" i="155"/>
  <c r="K13" i="155"/>
  <c r="K5" i="155"/>
  <c r="K4" i="154"/>
  <c r="L17" i="125"/>
  <c r="L39" i="125"/>
  <c r="L29" i="125"/>
  <c r="K39" i="125"/>
  <c r="K15" i="125"/>
  <c r="L21" i="136"/>
  <c r="K13" i="136"/>
  <c r="K5" i="136"/>
  <c r="L17" i="136"/>
  <c r="L9" i="136"/>
  <c r="L3" i="136"/>
  <c r="K29" i="136"/>
  <c r="K25" i="136"/>
  <c r="K17" i="136"/>
  <c r="K11" i="136"/>
  <c r="K9" i="136"/>
  <c r="K3" i="136"/>
  <c r="M24" i="133"/>
  <c r="N18" i="133"/>
  <c r="M18" i="133"/>
  <c r="M30" i="133" s="1"/>
  <c r="N26" i="133"/>
  <c r="M26" i="133"/>
  <c r="L23" i="136"/>
  <c r="N30" i="133"/>
  <c r="L25" i="157"/>
  <c r="L21" i="157"/>
  <c r="L5" i="136"/>
  <c r="H30" i="136"/>
  <c r="K17" i="125"/>
  <c r="L33" i="125"/>
  <c r="K33" i="125"/>
  <c r="K2" i="157"/>
  <c r="L2" i="157"/>
  <c r="J30" i="157"/>
  <c r="M2" i="157"/>
  <c r="H30" i="157"/>
  <c r="K2" i="156"/>
  <c r="K30" i="156" s="1"/>
  <c r="L2" i="156"/>
  <c r="L30" i="156" s="1"/>
  <c r="J30" i="156"/>
  <c r="M2" i="156"/>
  <c r="H30" i="156"/>
  <c r="H30" i="155"/>
  <c r="K2" i="155"/>
  <c r="K30" i="155" s="1"/>
  <c r="L2" i="155"/>
  <c r="L30" i="155" s="1"/>
  <c r="J30" i="155"/>
  <c r="M2" i="155"/>
  <c r="H30" i="154"/>
  <c r="K2" i="154"/>
  <c r="K30" i="154" s="1"/>
  <c r="J30" i="154"/>
  <c r="L2" i="154"/>
  <c r="L30" i="154" s="1"/>
  <c r="H42" i="125"/>
  <c r="K14" i="125"/>
  <c r="L14" i="125"/>
  <c r="J42" i="125"/>
  <c r="M14" i="125"/>
  <c r="K2" i="136"/>
  <c r="J30" i="136"/>
  <c r="M2" i="136"/>
  <c r="L2" i="136"/>
  <c r="K2" i="151"/>
  <c r="K30" i="151" s="1"/>
  <c r="J30" i="151"/>
  <c r="M2" i="151"/>
  <c r="L2" i="151"/>
  <c r="L30" i="151" s="1"/>
  <c r="H30" i="151"/>
  <c r="F30" i="124"/>
  <c r="E30" i="124"/>
  <c r="J29" i="124"/>
  <c r="L29" i="124" s="1"/>
  <c r="H28" i="124"/>
  <c r="H27" i="124"/>
  <c r="H26" i="124"/>
  <c r="H25" i="124"/>
  <c r="H24" i="124"/>
  <c r="H23" i="124"/>
  <c r="H22" i="124"/>
  <c r="H21" i="124"/>
  <c r="H20" i="124"/>
  <c r="H19" i="124"/>
  <c r="H18" i="124"/>
  <c r="H17" i="124"/>
  <c r="H16" i="124"/>
  <c r="H15" i="124"/>
  <c r="H14" i="124"/>
  <c r="H13" i="124"/>
  <c r="H12" i="124"/>
  <c r="H11" i="124"/>
  <c r="H10" i="124"/>
  <c r="H9" i="124"/>
  <c r="H8" i="124"/>
  <c r="H7" i="124"/>
  <c r="J21" i="110"/>
  <c r="L21" i="110" s="1"/>
  <c r="J22" i="110"/>
  <c r="L22" i="110" s="1"/>
  <c r="J23" i="110"/>
  <c r="L23" i="110" s="1"/>
  <c r="J24" i="110"/>
  <c r="L24" i="110" s="1"/>
  <c r="J25" i="110"/>
  <c r="L25" i="110" s="1"/>
  <c r="J26" i="110"/>
  <c r="L26" i="110" s="1"/>
  <c r="J27" i="110"/>
  <c r="L27" i="110" s="1"/>
  <c r="J28" i="110"/>
  <c r="L28" i="110" s="1"/>
  <c r="J29" i="110"/>
  <c r="L29" i="110" s="1"/>
  <c r="F30" i="110"/>
  <c r="E30" i="110"/>
  <c r="L42" i="125" l="1"/>
  <c r="K42" i="125"/>
  <c r="K30" i="157"/>
  <c r="K30" i="136"/>
  <c r="L30" i="136"/>
  <c r="L30" i="157"/>
  <c r="M23" i="110"/>
  <c r="H23" i="110"/>
  <c r="H21" i="110"/>
  <c r="H27" i="110"/>
  <c r="M29" i="110"/>
  <c r="M21" i="110"/>
  <c r="H29" i="110"/>
  <c r="H25" i="110"/>
  <c r="M27" i="110"/>
  <c r="M25" i="110"/>
  <c r="M3" i="124"/>
  <c r="H29" i="124"/>
  <c r="M28" i="110"/>
  <c r="M26" i="110"/>
  <c r="M24" i="110"/>
  <c r="M22" i="110"/>
  <c r="H28" i="110"/>
  <c r="H26" i="110"/>
  <c r="H24" i="110"/>
  <c r="H22" i="110"/>
  <c r="K29" i="110"/>
  <c r="K28" i="110"/>
  <c r="K27" i="110"/>
  <c r="K26" i="110"/>
  <c r="K25" i="110"/>
  <c r="K24" i="110"/>
  <c r="K23" i="110"/>
  <c r="K22" i="110"/>
  <c r="K21" i="110"/>
  <c r="M29" i="124"/>
  <c r="G30" i="124"/>
  <c r="M5" i="124"/>
  <c r="J2" i="124"/>
  <c r="J7" i="124"/>
  <c r="J8" i="124"/>
  <c r="J9" i="124"/>
  <c r="J10" i="124"/>
  <c r="J11" i="124"/>
  <c r="J12" i="124"/>
  <c r="J13" i="124"/>
  <c r="J14" i="124"/>
  <c r="J15" i="124"/>
  <c r="J16" i="124"/>
  <c r="J17" i="124"/>
  <c r="J18" i="124"/>
  <c r="J19" i="124"/>
  <c r="J20" i="124"/>
  <c r="J21" i="124"/>
  <c r="J22" i="124"/>
  <c r="J23" i="124"/>
  <c r="J24" i="124"/>
  <c r="J25" i="124"/>
  <c r="J26" i="124"/>
  <c r="J27" i="124"/>
  <c r="J28" i="124"/>
  <c r="K29" i="124"/>
  <c r="G30" i="110"/>
  <c r="H30" i="124" l="1"/>
  <c r="M27" i="124"/>
  <c r="K27" i="124"/>
  <c r="L27" i="124"/>
  <c r="M25" i="124"/>
  <c r="K25" i="124"/>
  <c r="L25" i="124"/>
  <c r="M23" i="124"/>
  <c r="K23" i="124"/>
  <c r="L23" i="124"/>
  <c r="M21" i="124"/>
  <c r="K21" i="124"/>
  <c r="L21" i="124"/>
  <c r="M19" i="124"/>
  <c r="K19" i="124"/>
  <c r="L19" i="124"/>
  <c r="M17" i="124"/>
  <c r="K17" i="124"/>
  <c r="L17" i="124"/>
  <c r="M15" i="124"/>
  <c r="K15" i="124"/>
  <c r="L15" i="124"/>
  <c r="M13" i="124"/>
  <c r="K13" i="124"/>
  <c r="L13" i="124"/>
  <c r="M11" i="124"/>
  <c r="K11" i="124"/>
  <c r="L11" i="124"/>
  <c r="M9" i="124"/>
  <c r="K9" i="124"/>
  <c r="L9" i="124"/>
  <c r="M7" i="124"/>
  <c r="K7" i="124"/>
  <c r="L7" i="124"/>
  <c r="M4" i="124"/>
  <c r="J30" i="124"/>
  <c r="M2" i="124"/>
  <c r="L28" i="124"/>
  <c r="K28" i="124"/>
  <c r="M28" i="124"/>
  <c r="M26" i="124"/>
  <c r="K26" i="124"/>
  <c r="L26" i="124"/>
  <c r="M24" i="124"/>
  <c r="K24" i="124"/>
  <c r="L24" i="124"/>
  <c r="M22" i="124"/>
  <c r="K22" i="124"/>
  <c r="L22" i="124"/>
  <c r="M20" i="124"/>
  <c r="K20" i="124"/>
  <c r="L20" i="124"/>
  <c r="M18" i="124"/>
  <c r="K18" i="124"/>
  <c r="L18" i="124"/>
  <c r="M16" i="124"/>
  <c r="K16" i="124"/>
  <c r="L16" i="124"/>
  <c r="M14" i="124"/>
  <c r="K14" i="124"/>
  <c r="L14" i="124"/>
  <c r="M12" i="124"/>
  <c r="K12" i="124"/>
  <c r="L12" i="124"/>
  <c r="M10" i="124"/>
  <c r="K10" i="124"/>
  <c r="L10" i="124"/>
  <c r="M8" i="124"/>
  <c r="K8" i="124"/>
  <c r="L8" i="124"/>
  <c r="M6" i="124"/>
  <c r="J10" i="110"/>
  <c r="K10" i="110" s="1"/>
  <c r="H11" i="110"/>
  <c r="J12" i="110"/>
  <c r="K12" i="110" s="1"/>
  <c r="H13" i="110"/>
  <c r="J14" i="110"/>
  <c r="K14" i="110" s="1"/>
  <c r="J15" i="110"/>
  <c r="M15" i="110" s="1"/>
  <c r="J16" i="110"/>
  <c r="K16" i="110" s="1"/>
  <c r="H17" i="110"/>
  <c r="J18" i="110"/>
  <c r="K18" i="110" s="1"/>
  <c r="J19" i="110"/>
  <c r="M19" i="110" s="1"/>
  <c r="J20" i="110"/>
  <c r="K20" i="110" s="1"/>
  <c r="J13" i="110"/>
  <c r="K13" i="110" s="1"/>
  <c r="H12" i="110"/>
  <c r="J7" i="110"/>
  <c r="K7" i="110" s="1"/>
  <c r="J8" i="110"/>
  <c r="K8" i="110" s="1"/>
  <c r="H9" i="110"/>
  <c r="J4" i="110"/>
  <c r="K4" i="110" s="1"/>
  <c r="K30" i="124" l="1"/>
  <c r="L30" i="124"/>
  <c r="J17" i="110"/>
  <c r="M17" i="110" s="1"/>
  <c r="H20" i="110"/>
  <c r="H16" i="110"/>
  <c r="J11" i="110"/>
  <c r="K11" i="110" s="1"/>
  <c r="J9" i="110"/>
  <c r="K9" i="110" s="1"/>
  <c r="H19" i="110"/>
  <c r="H15" i="110"/>
  <c r="H14" i="110"/>
  <c r="H10" i="110"/>
  <c r="J5" i="110"/>
  <c r="K5" i="110" s="1"/>
  <c r="H18" i="110"/>
  <c r="K19" i="110"/>
  <c r="M18" i="110"/>
  <c r="M14" i="110"/>
  <c r="M10" i="110"/>
  <c r="M4" i="110"/>
  <c r="K15" i="110"/>
  <c r="M20" i="110"/>
  <c r="M16" i="110"/>
  <c r="M12" i="110"/>
  <c r="M8" i="110"/>
  <c r="M13" i="110"/>
  <c r="M7" i="110"/>
  <c r="H8" i="110"/>
  <c r="H7" i="110"/>
  <c r="J6" i="110"/>
  <c r="Q8" i="151"/>
  <c r="M9" i="110" l="1"/>
  <c r="M11" i="110"/>
  <c r="K17" i="110"/>
  <c r="M5" i="110"/>
  <c r="K6" i="110"/>
  <c r="M6" i="110"/>
  <c r="J3" i="110" l="1"/>
  <c r="M3" i="110" s="1"/>
  <c r="P2" i="124" l="1"/>
  <c r="Q2" i="124" s="1"/>
  <c r="J2" i="110" l="1"/>
  <c r="J30" i="110" s="1"/>
  <c r="H2" i="110" l="1"/>
  <c r="H30" i="110" s="1"/>
  <c r="K2" i="110" l="1"/>
  <c r="M2" i="110"/>
  <c r="L2" i="110"/>
  <c r="L3" i="110" l="1"/>
  <c r="K3" i="110"/>
  <c r="K30" i="110" s="1"/>
  <c r="L4" i="110" l="1"/>
  <c r="L5" i="110" l="1"/>
  <c r="L6" i="110" l="1"/>
  <c r="L7" i="110" l="1"/>
  <c r="L8" i="110" l="1"/>
  <c r="L9" i="110" l="1"/>
  <c r="L10" i="110" l="1"/>
  <c r="L13" i="110" l="1"/>
  <c r="L11" i="110"/>
  <c r="L14" i="110" l="1"/>
  <c r="L15" i="110" l="1"/>
  <c r="L12" i="110"/>
  <c r="L16" i="110" l="1"/>
  <c r="L17" i="110" l="1"/>
  <c r="L18" i="110" l="1"/>
  <c r="L19" i="110" l="1"/>
  <c r="L20" i="110" l="1"/>
  <c r="L30" i="110" s="1"/>
</calcChain>
</file>

<file path=xl/sharedStrings.xml><?xml version="1.0" encoding="utf-8"?>
<sst xmlns="http://schemas.openxmlformats.org/spreadsheetml/2006/main" count="723" uniqueCount="88">
  <si>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</si>
  <si>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</si>
  <si>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</si>
  <si>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</si>
  <si>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</si>
  <si>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</si>
  <si>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</si>
  <si>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</si>
  <si>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</si>
  <si>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</si>
  <si>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</si>
  <si>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</si>
  <si>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</si>
  <si>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 xml:space="preserve">As per Plan Encl. Balcony  Area in 
Sq. Ft. </t>
  </si>
  <si>
    <t>2BHK</t>
  </si>
  <si>
    <t>FMV</t>
  </si>
  <si>
    <t>RV</t>
  </si>
  <si>
    <t>DV</t>
  </si>
  <si>
    <t>I-101</t>
  </si>
  <si>
    <t>I-102</t>
  </si>
  <si>
    <t>I-103</t>
  </si>
  <si>
    <t>I-104</t>
  </si>
  <si>
    <t>I-201</t>
  </si>
  <si>
    <t>I-202</t>
  </si>
  <si>
    <t>I-203</t>
  </si>
  <si>
    <t>I-204</t>
  </si>
  <si>
    <t>I-301</t>
  </si>
  <si>
    <t>I-302</t>
  </si>
  <si>
    <t>I-303</t>
  </si>
  <si>
    <t>I-304</t>
  </si>
  <si>
    <t>I-401</t>
  </si>
  <si>
    <t>I-402</t>
  </si>
  <si>
    <t>I-403</t>
  </si>
  <si>
    <t>I-404</t>
  </si>
  <si>
    <t>I-501</t>
  </si>
  <si>
    <t>I-502</t>
  </si>
  <si>
    <t>I-503</t>
  </si>
  <si>
    <t>I-504</t>
  </si>
  <si>
    <t>I-601</t>
  </si>
  <si>
    <t>I-602</t>
  </si>
  <si>
    <t>I-603</t>
  </si>
  <si>
    <t>I-604</t>
  </si>
  <si>
    <t>I-701</t>
  </si>
  <si>
    <t>I-702</t>
  </si>
  <si>
    <t>I-703</t>
  </si>
  <si>
    <t>I-704</t>
  </si>
  <si>
    <t>3BHK</t>
  </si>
  <si>
    <t>J-101</t>
  </si>
  <si>
    <t>J-102</t>
  </si>
  <si>
    <t>J-103</t>
  </si>
  <si>
    <t>J-104</t>
  </si>
  <si>
    <t>J-201</t>
  </si>
  <si>
    <t>J-202</t>
  </si>
  <si>
    <t>J-203</t>
  </si>
  <si>
    <t>J-204</t>
  </si>
  <si>
    <t>J-301</t>
  </si>
  <si>
    <t>J-302</t>
  </si>
  <si>
    <t>J-303</t>
  </si>
  <si>
    <t>J-304</t>
  </si>
  <si>
    <t>J-401</t>
  </si>
  <si>
    <t>J-402</t>
  </si>
  <si>
    <t>J-403</t>
  </si>
  <si>
    <t>J-404</t>
  </si>
  <si>
    <t>J-501</t>
  </si>
  <si>
    <t>J-502</t>
  </si>
  <si>
    <t>J-503</t>
  </si>
  <si>
    <t>J-504</t>
  </si>
  <si>
    <t>J-601</t>
  </si>
  <si>
    <t>J-602</t>
  </si>
  <si>
    <t>J-603</t>
  </si>
  <si>
    <t>J-604</t>
  </si>
  <si>
    <t>J-701</t>
  </si>
  <si>
    <t>J-702</t>
  </si>
  <si>
    <t>J-703</t>
  </si>
  <si>
    <t>J-704</t>
  </si>
  <si>
    <t>J1</t>
  </si>
  <si>
    <t>J2</t>
  </si>
  <si>
    <t>J3</t>
  </si>
  <si>
    <t>J4</t>
  </si>
  <si>
    <t>J5</t>
  </si>
  <si>
    <t>I1</t>
  </si>
  <si>
    <t>I2</t>
  </si>
  <si>
    <t>I3</t>
  </si>
  <si>
    <t>I4</t>
  </si>
  <si>
    <t>I5</t>
  </si>
  <si>
    <t>carpet</t>
  </si>
  <si>
    <t>bltp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</si>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</sst>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(* #,##0.00_);_(* \(#,##0.00\);_(* &quot;-&quot;??_);_(@_)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10"/>
      <name val="Arial Narrow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7">
    <xf numFmtId="0" fontId="0" fillId="0" borderId="0" xfId="0"/>
    <xf numFmtId="1" fontId="0" fillId="0" borderId="0" xfId="0" applyNumberFormat="1"/>
    <xf numFmtId="43" fontId="0" fillId="0" borderId="0" xfId="0" applyNumberFormat="1"/>
    <xf numFmtId="43" fontId="1" fillId="0" borderId="0" xfId="3" applyFont="1"/>
    <xf numFmtId="43" fontId="1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1" fontId="4" fillId="0" borderId="3" xfId="2" applyNumberFormat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0" fillId="2" borderId="0" xfId="0" applyFill="1"/>
    <xf numFmtId="1" fontId="6" fillId="0" borderId="1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 vertical="center" wrapText="1"/>
    </xf>
    <xf numFmtId="0" fontId="2" fillId="0" borderId="0" xfId="0" applyFont="1"/>
    <xf numFmtId="1" fontId="6" fillId="0" borderId="1" xfId="0" applyNumberFormat="1" applyFont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5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vertical="center" wrapText="1"/>
    </xf>
    <xf numFmtId="43" fontId="6" fillId="0" borderId="1" xfId="3" applyFont="1" applyFill="1" applyBorder="1" applyAlignment="1">
      <alignment vertical="center" wrapText="1"/>
    </xf>
    <xf numFmtId="43" fontId="7" fillId="0" borderId="3" xfId="3" applyFont="1" applyFill="1" applyBorder="1" applyAlignment="1">
      <alignment vertical="center" wrapText="1"/>
    </xf>
    <xf numFmtId="43" fontId="0" fillId="0" borderId="0" xfId="3" applyFont="1" applyFill="1" applyAlignment="1"/>
    <xf numFmtId="0" fontId="6" fillId="0" borderId="6" xfId="0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43" fontId="6" fillId="0" borderId="1" xfId="3" applyFont="1" applyFill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/>
    </xf>
    <xf numFmtId="43" fontId="7" fillId="0" borderId="3" xfId="3" applyFont="1" applyFill="1" applyBorder="1" applyAlignment="1">
      <alignment horizontal="center" vertical="center" wrapText="1"/>
    </xf>
    <xf numFmtId="1" fontId="4" fillId="0" borderId="3" xfId="2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43" fontId="11" fillId="0" borderId="0" xfId="3" applyFont="1" applyFill="1" applyBorder="1" applyAlignment="1">
      <alignment horizontal="center" vertical="center" wrapText="1"/>
    </xf>
    <xf numFmtId="43" fontId="12" fillId="0" borderId="0" xfId="3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43" fontId="16" fillId="0" borderId="0" xfId="3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3" fontId="2" fillId="0" borderId="0" xfId="3" applyFont="1" applyAlignment="1">
      <alignment horizontal="center" vertic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31</xdr:row>
      <xdr:rowOff>0</xdr:rowOff>
    </xdr:from>
    <xdr:to>
      <xdr:col>6</xdr:col>
      <xdr:colOff>304800</xdr:colOff>
      <xdr:row>32</xdr:row>
      <xdr:rowOff>114300</xdr:rowOff>
    </xdr:to>
    <xdr:sp macro="" textlink="">
      <xdr:nvSpPr>
        <xdr:cNvPr id="1025" name="AutoShape 1" descr="blob:https://web.whatsapp.com/ba175cd4-689d-4247-9502-e683334549ab"/>
        <xdr:cNvSpPr>
          <a:spLocks noChangeAspect="1" noChangeArrowheads="1"/>
        </xdr:cNvSpPr>
      </xdr:nvSpPr>
      <xdr:spPr bwMode="auto">
        <a:xfrm>
          <a:off x="4552950" y="590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31</xdr:row>
      <xdr:rowOff>0</xdr:rowOff>
    </xdr:from>
    <xdr:to>
      <xdr:col>6</xdr:col>
      <xdr:colOff>304800</xdr:colOff>
      <xdr:row>32</xdr:row>
      <xdr:rowOff>114300</xdr:rowOff>
    </xdr:to>
    <xdr:sp macro="" textlink="">
      <xdr:nvSpPr>
        <xdr:cNvPr id="1026" name="AutoShape 2" descr="blob:https://web.whatsapp.com/ba175cd4-689d-4247-9502-e683334549ab"/>
        <xdr:cNvSpPr>
          <a:spLocks noChangeAspect="1" noChangeArrowheads="1"/>
        </xdr:cNvSpPr>
      </xdr:nvSpPr>
      <xdr:spPr bwMode="auto">
        <a:xfrm>
          <a:off x="4552950" y="590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198705</xdr:colOff>
      <xdr:row>31</xdr:row>
      <xdr:rowOff>56405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61905" cy="5961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522438</xdr:colOff>
      <xdr:row>30</xdr:row>
      <xdr:rowOff>56429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95238" cy="5771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522438</xdr:colOff>
      <xdr:row>30</xdr:row>
      <xdr:rowOff>180238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95238" cy="58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217676</xdr:colOff>
      <xdr:row>30</xdr:row>
      <xdr:rowOff>161190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90476" cy="58761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8535</xdr:rowOff>
    </xdr:from>
    <xdr:to>
      <xdr:col>11</xdr:col>
      <xdr:colOff>114300</xdr:colOff>
      <xdr:row>72</xdr:row>
      <xdr:rowOff>103785</xdr:rowOff>
    </xdr:to>
    <xdr:pic>
      <xdr:nvPicPr>
        <xdr:cNvPr id="2" name="Picture 1" descr="C:\Users\Rushi\Downloads\WhatsApp Image 2024-12-19 at 3.28.05 PM.jpe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75"/>
        <a:stretch/>
      </xdr:blipFill>
      <xdr:spPr bwMode="auto">
        <a:xfrm>
          <a:off x="0" y="389535"/>
          <a:ext cx="6781800" cy="134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418133</xdr:colOff>
      <xdr:row>30</xdr:row>
      <xdr:rowOff>94524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33333" cy="58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"/>
  <sheetViews>
    <sheetView topLeftCell="A16" zoomScale="115" zoomScaleNormal="115" workbookViewId="0">
      <selection activeCell="J30" sqref="J30"/>
    </sheetView>
  </sheetViews>
  <sheetFormatPr defaultRowHeight="15"/>
  <cols>
    <col min="1" max="1" width="4.7109375" style="40" customWidth="1"/>
    <col min="2" max="2" width="6.85546875" style="37" customWidth="1"/>
    <col min="3" max="3" width="6" style="37" customWidth="1"/>
    <col min="4" max="4" width="7.5703125" style="37" customWidth="1"/>
    <col min="5" max="5" width="10" style="37" customWidth="1"/>
    <col min="6" max="6" width="9.42578125" style="37" customWidth="1"/>
    <col min="7" max="7" width="11.85546875" style="37" customWidth="1"/>
    <col min="8" max="8" width="11.7109375" style="37" customWidth="1"/>
    <col min="9" max="9" width="12.5703125" style="37" customWidth="1"/>
    <col min="10" max="10" width="14.42578125" style="37" customWidth="1"/>
    <col min="11" max="11" width="14.28515625" style="37" customWidth="1"/>
    <col min="12" max="13" width="13.42578125" style="37" customWidth="1"/>
    <col min="15" max="15" width="15.140625" bestFit="1" customWidth="1"/>
    <col min="16" max="16" width="15.28515625" customWidth="1"/>
    <col min="17" max="17" width="10.85546875" customWidth="1"/>
  </cols>
  <sheetData>
    <row r="1" spans="1:17" ht="49.5" customHeight="1">
      <c r="A1" s="5" t="s">
        <v>0</v>
      </c>
      <c r="B1" s="6" t="s">
        <v>3</v>
      </c>
      <c r="C1" s="6" t="s">
        <v>1</v>
      </c>
      <c r="D1" s="6" t="s">
        <v>4</v>
      </c>
      <c r="E1" s="6" t="s">
        <v>6</v>
      </c>
      <c r="F1" s="6" t="s">
        <v>13</v>
      </c>
      <c r="G1" s="31" t="s">
        <v>5</v>
      </c>
      <c r="H1" s="6" t="s">
        <v>12</v>
      </c>
      <c r="I1" s="6" t="s">
        <v>11</v>
      </c>
      <c r="J1" s="6" t="s">
        <v>7</v>
      </c>
      <c r="K1" s="6" t="s">
        <v>8</v>
      </c>
      <c r="L1" s="6" t="s">
        <v>9</v>
      </c>
      <c r="M1" s="6" t="s">
        <v>10</v>
      </c>
    </row>
    <row r="2" spans="1:17">
      <c r="A2" s="38">
        <v>1</v>
      </c>
      <c r="B2" s="39" t="s">
        <v>18</v>
      </c>
      <c r="C2" s="43">
        <v>1</v>
      </c>
      <c r="D2" s="42" t="s">
        <v>46</v>
      </c>
      <c r="E2" s="42">
        <v>616</v>
      </c>
      <c r="F2" s="42">
        <v>88</v>
      </c>
      <c r="G2" s="44">
        <f>F2+E2</f>
        <v>704</v>
      </c>
      <c r="H2" s="45">
        <f>G2*1.1</f>
        <v>774.40000000000009</v>
      </c>
      <c r="I2" s="46">
        <v>6100</v>
      </c>
      <c r="J2" s="32">
        <f t="shared" ref="J2:J29" si="0">I2*G2</f>
        <v>4294400</v>
      </c>
      <c r="K2" s="32">
        <f t="shared" ref="K2:K29" si="1">J2*0.95</f>
        <v>4079680</v>
      </c>
      <c r="L2" s="32">
        <f t="shared" ref="L2:L29" si="2">J2*0.8</f>
        <v>3435520</v>
      </c>
      <c r="M2" s="33">
        <f t="shared" ref="M2:M29" si="3">MROUND((J2*0.025/12),500)</f>
        <v>9000</v>
      </c>
      <c r="O2" s="1"/>
      <c r="P2" s="2">
        <f>O2*6600</f>
        <v>0</v>
      </c>
      <c r="Q2" s="2">
        <f>P2/G2</f>
        <v>0</v>
      </c>
    </row>
    <row r="3" spans="1:17">
      <c r="A3" s="38">
        <v>2</v>
      </c>
      <c r="B3" s="39" t="s">
        <v>19</v>
      </c>
      <c r="C3" s="43">
        <v>1</v>
      </c>
      <c r="D3" s="42" t="s">
        <v>14</v>
      </c>
      <c r="E3" s="42">
        <v>428</v>
      </c>
      <c r="F3" s="42">
        <v>72</v>
      </c>
      <c r="G3" s="44">
        <f t="shared" ref="G3:G29" si="4">F3+E3</f>
        <v>500</v>
      </c>
      <c r="H3" s="45">
        <f t="shared" ref="H3:H6" si="5">G3*1.1</f>
        <v>550</v>
      </c>
      <c r="I3" s="46">
        <v>6100</v>
      </c>
      <c r="J3" s="32">
        <f t="shared" ref="J3:J6" si="6">I3*G3</f>
        <v>3050000</v>
      </c>
      <c r="K3" s="32">
        <f t="shared" ref="K3:K6" si="7">J3*0.95</f>
        <v>2897500</v>
      </c>
      <c r="L3" s="32">
        <f t="shared" ref="L3:L6" si="8">J3*0.8</f>
        <v>2440000</v>
      </c>
      <c r="M3" s="33">
        <f t="shared" si="3"/>
        <v>6500</v>
      </c>
      <c r="O3" s="2"/>
      <c r="P3" s="2"/>
    </row>
    <row r="4" spans="1:17">
      <c r="A4" s="38">
        <v>3</v>
      </c>
      <c r="B4" s="39" t="s">
        <v>20</v>
      </c>
      <c r="C4" s="43">
        <v>1</v>
      </c>
      <c r="D4" s="42" t="s">
        <v>14</v>
      </c>
      <c r="E4" s="42">
        <v>428</v>
      </c>
      <c r="F4" s="42">
        <v>72</v>
      </c>
      <c r="G4" s="44">
        <f t="shared" si="4"/>
        <v>500</v>
      </c>
      <c r="H4" s="45">
        <f t="shared" si="5"/>
        <v>550</v>
      </c>
      <c r="I4" s="46">
        <v>6100</v>
      </c>
      <c r="J4" s="32">
        <f t="shared" si="6"/>
        <v>3050000</v>
      </c>
      <c r="K4" s="32">
        <f t="shared" si="7"/>
        <v>2897500</v>
      </c>
      <c r="L4" s="32">
        <f t="shared" si="8"/>
        <v>2440000</v>
      </c>
      <c r="M4" s="33">
        <f t="shared" si="3"/>
        <v>6500</v>
      </c>
      <c r="O4" s="2"/>
      <c r="P4" s="2"/>
    </row>
    <row r="5" spans="1:17">
      <c r="A5" s="38">
        <v>4</v>
      </c>
      <c r="B5" s="39" t="s">
        <v>21</v>
      </c>
      <c r="C5" s="43">
        <v>1</v>
      </c>
      <c r="D5" s="42" t="s">
        <v>46</v>
      </c>
      <c r="E5" s="42">
        <v>616</v>
      </c>
      <c r="F5" s="42">
        <v>88</v>
      </c>
      <c r="G5" s="44">
        <f t="shared" si="4"/>
        <v>704</v>
      </c>
      <c r="H5" s="45">
        <f t="shared" si="5"/>
        <v>774.40000000000009</v>
      </c>
      <c r="I5" s="46">
        <v>6100</v>
      </c>
      <c r="J5" s="32">
        <f t="shared" si="6"/>
        <v>4294400</v>
      </c>
      <c r="K5" s="32">
        <f t="shared" si="7"/>
        <v>4079680</v>
      </c>
      <c r="L5" s="32">
        <f t="shared" si="8"/>
        <v>3435520</v>
      </c>
      <c r="M5" s="33">
        <f t="shared" si="3"/>
        <v>9000</v>
      </c>
      <c r="O5" s="2"/>
      <c r="P5" s="2"/>
    </row>
    <row r="6" spans="1:17">
      <c r="A6" s="38">
        <v>5</v>
      </c>
      <c r="B6" s="39" t="s">
        <v>22</v>
      </c>
      <c r="C6" s="43">
        <v>2</v>
      </c>
      <c r="D6" s="42" t="s">
        <v>46</v>
      </c>
      <c r="E6" s="42">
        <v>616</v>
      </c>
      <c r="F6" s="42">
        <v>88</v>
      </c>
      <c r="G6" s="44">
        <f t="shared" si="4"/>
        <v>704</v>
      </c>
      <c r="H6" s="45">
        <f t="shared" si="5"/>
        <v>774.40000000000009</v>
      </c>
      <c r="I6" s="46">
        <v>6100</v>
      </c>
      <c r="J6" s="32">
        <f t="shared" si="6"/>
        <v>4294400</v>
      </c>
      <c r="K6" s="32">
        <f t="shared" si="7"/>
        <v>4079680</v>
      </c>
      <c r="L6" s="32">
        <f t="shared" si="8"/>
        <v>3435520</v>
      </c>
      <c r="M6" s="33">
        <f t="shared" si="3"/>
        <v>9000</v>
      </c>
      <c r="O6" s="2"/>
      <c r="P6" s="2"/>
    </row>
    <row r="7" spans="1:17">
      <c r="A7" s="38">
        <v>6</v>
      </c>
      <c r="B7" s="39" t="s">
        <v>23</v>
      </c>
      <c r="C7" s="43">
        <v>2</v>
      </c>
      <c r="D7" s="42" t="s">
        <v>14</v>
      </c>
      <c r="E7" s="42">
        <v>428</v>
      </c>
      <c r="F7" s="42">
        <v>72</v>
      </c>
      <c r="G7" s="44">
        <f t="shared" si="4"/>
        <v>500</v>
      </c>
      <c r="H7" s="45">
        <f t="shared" ref="H3:H29" si="9">G7*1.1</f>
        <v>550</v>
      </c>
      <c r="I7" s="46">
        <v>6100</v>
      </c>
      <c r="J7" s="32">
        <f t="shared" si="0"/>
        <v>3050000</v>
      </c>
      <c r="K7" s="32">
        <f t="shared" si="1"/>
        <v>2897500</v>
      </c>
      <c r="L7" s="32">
        <f t="shared" si="2"/>
        <v>2440000</v>
      </c>
      <c r="M7" s="33">
        <f t="shared" si="3"/>
        <v>6500</v>
      </c>
      <c r="O7" s="2"/>
      <c r="P7" s="2"/>
    </row>
    <row r="8" spans="1:17">
      <c r="A8" s="38">
        <v>7</v>
      </c>
      <c r="B8" s="39" t="s">
        <v>24</v>
      </c>
      <c r="C8" s="43">
        <v>2</v>
      </c>
      <c r="D8" s="42" t="s">
        <v>14</v>
      </c>
      <c r="E8" s="42">
        <v>428</v>
      </c>
      <c r="F8" s="42">
        <v>72</v>
      </c>
      <c r="G8" s="44">
        <f t="shared" si="4"/>
        <v>500</v>
      </c>
      <c r="H8" s="45">
        <f t="shared" si="9"/>
        <v>550</v>
      </c>
      <c r="I8" s="46">
        <v>6100</v>
      </c>
      <c r="J8" s="32">
        <f t="shared" si="0"/>
        <v>3050000</v>
      </c>
      <c r="K8" s="32">
        <f t="shared" si="1"/>
        <v>2897500</v>
      </c>
      <c r="L8" s="32">
        <f t="shared" si="2"/>
        <v>2440000</v>
      </c>
      <c r="M8" s="33">
        <f t="shared" si="3"/>
        <v>6500</v>
      </c>
      <c r="O8" s="2"/>
      <c r="P8" s="2"/>
    </row>
    <row r="9" spans="1:17">
      <c r="A9" s="38">
        <v>8</v>
      </c>
      <c r="B9" s="39" t="s">
        <v>25</v>
      </c>
      <c r="C9" s="43">
        <v>2</v>
      </c>
      <c r="D9" s="42" t="s">
        <v>46</v>
      </c>
      <c r="E9" s="42">
        <v>616</v>
      </c>
      <c r="F9" s="42">
        <v>88</v>
      </c>
      <c r="G9" s="44">
        <f t="shared" si="4"/>
        <v>704</v>
      </c>
      <c r="H9" s="45">
        <f t="shared" si="9"/>
        <v>774.40000000000009</v>
      </c>
      <c r="I9" s="46">
        <v>6100</v>
      </c>
      <c r="J9" s="32">
        <f t="shared" si="0"/>
        <v>4294400</v>
      </c>
      <c r="K9" s="32">
        <f t="shared" si="1"/>
        <v>4079680</v>
      </c>
      <c r="L9" s="32">
        <f t="shared" si="2"/>
        <v>3435520</v>
      </c>
      <c r="M9" s="33">
        <f t="shared" si="3"/>
        <v>9000</v>
      </c>
      <c r="O9" s="2"/>
      <c r="P9" s="2"/>
    </row>
    <row r="10" spans="1:17">
      <c r="A10" s="38">
        <v>9</v>
      </c>
      <c r="B10" s="39" t="s">
        <v>26</v>
      </c>
      <c r="C10" s="43">
        <v>3</v>
      </c>
      <c r="D10" s="42" t="s">
        <v>46</v>
      </c>
      <c r="E10" s="42">
        <v>616</v>
      </c>
      <c r="F10" s="42">
        <v>88</v>
      </c>
      <c r="G10" s="44">
        <f t="shared" si="4"/>
        <v>704</v>
      </c>
      <c r="H10" s="45">
        <f t="shared" si="9"/>
        <v>774.40000000000009</v>
      </c>
      <c r="I10" s="46">
        <v>6100</v>
      </c>
      <c r="J10" s="32">
        <f t="shared" si="0"/>
        <v>4294400</v>
      </c>
      <c r="K10" s="32">
        <f t="shared" si="1"/>
        <v>4079680</v>
      </c>
      <c r="L10" s="32">
        <f t="shared" si="2"/>
        <v>3435520</v>
      </c>
      <c r="M10" s="33">
        <f t="shared" si="3"/>
        <v>9000</v>
      </c>
    </row>
    <row r="11" spans="1:17">
      <c r="A11" s="38">
        <v>10</v>
      </c>
      <c r="B11" s="39" t="s">
        <v>27</v>
      </c>
      <c r="C11" s="43">
        <v>3</v>
      </c>
      <c r="D11" s="42" t="s">
        <v>14</v>
      </c>
      <c r="E11" s="42">
        <v>428</v>
      </c>
      <c r="F11" s="42">
        <v>72</v>
      </c>
      <c r="G11" s="44">
        <f t="shared" si="4"/>
        <v>500</v>
      </c>
      <c r="H11" s="45">
        <f t="shared" si="9"/>
        <v>550</v>
      </c>
      <c r="I11" s="46">
        <v>6100</v>
      </c>
      <c r="J11" s="32">
        <f t="shared" si="0"/>
        <v>3050000</v>
      </c>
      <c r="K11" s="32">
        <f t="shared" si="1"/>
        <v>2897500</v>
      </c>
      <c r="L11" s="32">
        <f t="shared" si="2"/>
        <v>2440000</v>
      </c>
      <c r="M11" s="33">
        <f t="shared" si="3"/>
        <v>6500</v>
      </c>
    </row>
    <row r="12" spans="1:17">
      <c r="A12" s="38">
        <v>11</v>
      </c>
      <c r="B12" s="39" t="s">
        <v>28</v>
      </c>
      <c r="C12" s="43">
        <v>3</v>
      </c>
      <c r="D12" s="42" t="s">
        <v>14</v>
      </c>
      <c r="E12" s="42">
        <v>428</v>
      </c>
      <c r="F12" s="42">
        <v>72</v>
      </c>
      <c r="G12" s="44">
        <f t="shared" si="4"/>
        <v>500</v>
      </c>
      <c r="H12" s="45">
        <f t="shared" si="9"/>
        <v>550</v>
      </c>
      <c r="I12" s="46">
        <v>6100</v>
      </c>
      <c r="J12" s="32">
        <f t="shared" si="0"/>
        <v>3050000</v>
      </c>
      <c r="K12" s="32">
        <f t="shared" si="1"/>
        <v>2897500</v>
      </c>
      <c r="L12" s="32">
        <f t="shared" si="2"/>
        <v>2440000</v>
      </c>
      <c r="M12" s="33">
        <f t="shared" si="3"/>
        <v>6500</v>
      </c>
    </row>
    <row r="13" spans="1:17">
      <c r="A13" s="38">
        <v>12</v>
      </c>
      <c r="B13" s="39" t="s">
        <v>29</v>
      </c>
      <c r="C13" s="43">
        <v>3</v>
      </c>
      <c r="D13" s="42" t="s">
        <v>46</v>
      </c>
      <c r="E13" s="42">
        <v>616</v>
      </c>
      <c r="F13" s="42">
        <v>88</v>
      </c>
      <c r="G13" s="44">
        <f t="shared" si="4"/>
        <v>704</v>
      </c>
      <c r="H13" s="45">
        <f t="shared" si="9"/>
        <v>774.40000000000009</v>
      </c>
      <c r="I13" s="46">
        <v>6100</v>
      </c>
      <c r="J13" s="32">
        <f t="shared" si="0"/>
        <v>4294400</v>
      </c>
      <c r="K13" s="32">
        <f t="shared" si="1"/>
        <v>4079680</v>
      </c>
      <c r="L13" s="32">
        <f t="shared" si="2"/>
        <v>3435520</v>
      </c>
      <c r="M13" s="33">
        <f t="shared" si="3"/>
        <v>9000</v>
      </c>
    </row>
    <row r="14" spans="1:17">
      <c r="A14" s="38">
        <v>13</v>
      </c>
      <c r="B14" s="39" t="s">
        <v>30</v>
      </c>
      <c r="C14" s="43">
        <v>4</v>
      </c>
      <c r="D14" s="42" t="s">
        <v>46</v>
      </c>
      <c r="E14" s="42">
        <v>616</v>
      </c>
      <c r="F14" s="42">
        <v>88</v>
      </c>
      <c r="G14" s="44">
        <f t="shared" si="4"/>
        <v>704</v>
      </c>
      <c r="H14" s="45">
        <f t="shared" si="9"/>
        <v>774.40000000000009</v>
      </c>
      <c r="I14" s="46">
        <v>6100</v>
      </c>
      <c r="J14" s="32">
        <f t="shared" si="0"/>
        <v>4294400</v>
      </c>
      <c r="K14" s="32">
        <f t="shared" si="1"/>
        <v>4079680</v>
      </c>
      <c r="L14" s="32">
        <f t="shared" si="2"/>
        <v>3435520</v>
      </c>
      <c r="M14" s="33">
        <f t="shared" si="3"/>
        <v>9000</v>
      </c>
    </row>
    <row r="15" spans="1:17">
      <c r="A15" s="38">
        <v>14</v>
      </c>
      <c r="B15" s="39" t="s">
        <v>31</v>
      </c>
      <c r="C15" s="43">
        <v>4</v>
      </c>
      <c r="D15" s="42" t="s">
        <v>14</v>
      </c>
      <c r="E15" s="42">
        <v>428</v>
      </c>
      <c r="F15" s="42">
        <v>72</v>
      </c>
      <c r="G15" s="44">
        <f t="shared" si="4"/>
        <v>500</v>
      </c>
      <c r="H15" s="45">
        <f t="shared" si="9"/>
        <v>550</v>
      </c>
      <c r="I15" s="46">
        <v>6100</v>
      </c>
      <c r="J15" s="32">
        <f t="shared" si="0"/>
        <v>3050000</v>
      </c>
      <c r="K15" s="32">
        <f t="shared" si="1"/>
        <v>2897500</v>
      </c>
      <c r="L15" s="32">
        <f t="shared" si="2"/>
        <v>2440000</v>
      </c>
      <c r="M15" s="33">
        <f t="shared" si="3"/>
        <v>6500</v>
      </c>
    </row>
    <row r="16" spans="1:17">
      <c r="A16" s="38">
        <v>15</v>
      </c>
      <c r="B16" s="39" t="s">
        <v>32</v>
      </c>
      <c r="C16" s="43">
        <v>4</v>
      </c>
      <c r="D16" s="42" t="s">
        <v>14</v>
      </c>
      <c r="E16" s="42">
        <v>428</v>
      </c>
      <c r="F16" s="42">
        <v>72</v>
      </c>
      <c r="G16" s="44">
        <f t="shared" si="4"/>
        <v>500</v>
      </c>
      <c r="H16" s="45">
        <f t="shared" si="9"/>
        <v>550</v>
      </c>
      <c r="I16" s="46">
        <v>6100</v>
      </c>
      <c r="J16" s="32">
        <f t="shared" si="0"/>
        <v>3050000</v>
      </c>
      <c r="K16" s="32">
        <f t="shared" si="1"/>
        <v>2897500</v>
      </c>
      <c r="L16" s="32">
        <f t="shared" si="2"/>
        <v>2440000</v>
      </c>
      <c r="M16" s="33">
        <f t="shared" si="3"/>
        <v>6500</v>
      </c>
    </row>
    <row r="17" spans="1:13">
      <c r="A17" s="38">
        <v>16</v>
      </c>
      <c r="B17" s="39" t="s">
        <v>33</v>
      </c>
      <c r="C17" s="43">
        <v>4</v>
      </c>
      <c r="D17" s="42" t="s">
        <v>46</v>
      </c>
      <c r="E17" s="42">
        <v>616</v>
      </c>
      <c r="F17" s="42">
        <v>88</v>
      </c>
      <c r="G17" s="44">
        <f t="shared" si="4"/>
        <v>704</v>
      </c>
      <c r="H17" s="45">
        <f t="shared" si="9"/>
        <v>774.40000000000009</v>
      </c>
      <c r="I17" s="46">
        <v>6100</v>
      </c>
      <c r="J17" s="32">
        <f t="shared" si="0"/>
        <v>4294400</v>
      </c>
      <c r="K17" s="32">
        <f t="shared" si="1"/>
        <v>4079680</v>
      </c>
      <c r="L17" s="32">
        <f t="shared" si="2"/>
        <v>3435520</v>
      </c>
      <c r="M17" s="33">
        <f t="shared" si="3"/>
        <v>9000</v>
      </c>
    </row>
    <row r="18" spans="1:13">
      <c r="A18" s="38">
        <v>17</v>
      </c>
      <c r="B18" s="39" t="s">
        <v>34</v>
      </c>
      <c r="C18" s="43">
        <v>5</v>
      </c>
      <c r="D18" s="42" t="s">
        <v>46</v>
      </c>
      <c r="E18" s="42">
        <v>616</v>
      </c>
      <c r="F18" s="42">
        <v>88</v>
      </c>
      <c r="G18" s="44">
        <f t="shared" si="4"/>
        <v>704</v>
      </c>
      <c r="H18" s="45">
        <f t="shared" si="9"/>
        <v>774.40000000000009</v>
      </c>
      <c r="I18" s="46">
        <v>6100</v>
      </c>
      <c r="J18" s="32">
        <f t="shared" si="0"/>
        <v>4294400</v>
      </c>
      <c r="K18" s="32">
        <f t="shared" si="1"/>
        <v>4079680</v>
      </c>
      <c r="L18" s="32">
        <f t="shared" si="2"/>
        <v>3435520</v>
      </c>
      <c r="M18" s="33">
        <f t="shared" si="3"/>
        <v>9000</v>
      </c>
    </row>
    <row r="19" spans="1:13">
      <c r="A19" s="38">
        <v>18</v>
      </c>
      <c r="B19" s="39" t="s">
        <v>35</v>
      </c>
      <c r="C19" s="43">
        <v>5</v>
      </c>
      <c r="D19" s="42" t="s">
        <v>14</v>
      </c>
      <c r="E19" s="42">
        <v>428</v>
      </c>
      <c r="F19" s="42">
        <v>72</v>
      </c>
      <c r="G19" s="44">
        <f t="shared" si="4"/>
        <v>500</v>
      </c>
      <c r="H19" s="45">
        <f t="shared" si="9"/>
        <v>550</v>
      </c>
      <c r="I19" s="46">
        <v>6100</v>
      </c>
      <c r="J19" s="32">
        <f t="shared" si="0"/>
        <v>3050000</v>
      </c>
      <c r="K19" s="32">
        <f t="shared" si="1"/>
        <v>2897500</v>
      </c>
      <c r="L19" s="32">
        <f t="shared" si="2"/>
        <v>2440000</v>
      </c>
      <c r="M19" s="33">
        <f t="shared" si="3"/>
        <v>6500</v>
      </c>
    </row>
    <row r="20" spans="1:13">
      <c r="A20" s="38">
        <v>19</v>
      </c>
      <c r="B20" s="39" t="s">
        <v>36</v>
      </c>
      <c r="C20" s="43">
        <v>5</v>
      </c>
      <c r="D20" s="42" t="s">
        <v>14</v>
      </c>
      <c r="E20" s="42">
        <v>428</v>
      </c>
      <c r="F20" s="42">
        <v>72</v>
      </c>
      <c r="G20" s="44">
        <f t="shared" si="4"/>
        <v>500</v>
      </c>
      <c r="H20" s="45">
        <f t="shared" si="9"/>
        <v>550</v>
      </c>
      <c r="I20" s="46">
        <v>6100</v>
      </c>
      <c r="J20" s="32">
        <f t="shared" si="0"/>
        <v>3050000</v>
      </c>
      <c r="K20" s="32">
        <f t="shared" si="1"/>
        <v>2897500</v>
      </c>
      <c r="L20" s="32">
        <f t="shared" si="2"/>
        <v>2440000</v>
      </c>
      <c r="M20" s="33">
        <f t="shared" si="3"/>
        <v>6500</v>
      </c>
    </row>
    <row r="21" spans="1:13">
      <c r="A21" s="38">
        <v>20</v>
      </c>
      <c r="B21" s="39" t="s">
        <v>37</v>
      </c>
      <c r="C21" s="43">
        <v>5</v>
      </c>
      <c r="D21" s="42" t="s">
        <v>46</v>
      </c>
      <c r="E21" s="42">
        <v>616</v>
      </c>
      <c r="F21" s="42">
        <v>88</v>
      </c>
      <c r="G21" s="44">
        <f t="shared" si="4"/>
        <v>704</v>
      </c>
      <c r="H21" s="45">
        <f t="shared" si="9"/>
        <v>774.40000000000009</v>
      </c>
      <c r="I21" s="46">
        <v>6100</v>
      </c>
      <c r="J21" s="32">
        <f t="shared" si="0"/>
        <v>4294400</v>
      </c>
      <c r="K21" s="32">
        <f t="shared" si="1"/>
        <v>4079680</v>
      </c>
      <c r="L21" s="32">
        <f t="shared" si="2"/>
        <v>3435520</v>
      </c>
      <c r="M21" s="33">
        <f t="shared" si="3"/>
        <v>9000</v>
      </c>
    </row>
    <row r="22" spans="1:13">
      <c r="A22" s="38">
        <v>21</v>
      </c>
      <c r="B22" s="39" t="s">
        <v>38</v>
      </c>
      <c r="C22" s="43">
        <v>6</v>
      </c>
      <c r="D22" s="42" t="s">
        <v>46</v>
      </c>
      <c r="E22" s="42">
        <v>616</v>
      </c>
      <c r="F22" s="42">
        <v>88</v>
      </c>
      <c r="G22" s="44">
        <f t="shared" si="4"/>
        <v>704</v>
      </c>
      <c r="H22" s="45">
        <f t="shared" si="9"/>
        <v>774.40000000000009</v>
      </c>
      <c r="I22" s="46">
        <v>6100</v>
      </c>
      <c r="J22" s="32">
        <f t="shared" si="0"/>
        <v>4294400</v>
      </c>
      <c r="K22" s="32">
        <f t="shared" si="1"/>
        <v>4079680</v>
      </c>
      <c r="L22" s="32">
        <f t="shared" si="2"/>
        <v>3435520</v>
      </c>
      <c r="M22" s="33">
        <f t="shared" si="3"/>
        <v>9000</v>
      </c>
    </row>
    <row r="23" spans="1:13">
      <c r="A23" s="38">
        <v>22</v>
      </c>
      <c r="B23" s="39" t="s">
        <v>39</v>
      </c>
      <c r="C23" s="43">
        <v>6</v>
      </c>
      <c r="D23" s="42" t="s">
        <v>14</v>
      </c>
      <c r="E23" s="42">
        <v>428</v>
      </c>
      <c r="F23" s="42">
        <v>72</v>
      </c>
      <c r="G23" s="44">
        <f t="shared" si="4"/>
        <v>500</v>
      </c>
      <c r="H23" s="45">
        <f t="shared" si="9"/>
        <v>550</v>
      </c>
      <c r="I23" s="46">
        <v>6100</v>
      </c>
      <c r="J23" s="32">
        <f t="shared" si="0"/>
        <v>3050000</v>
      </c>
      <c r="K23" s="32">
        <f t="shared" si="1"/>
        <v>2897500</v>
      </c>
      <c r="L23" s="32">
        <f t="shared" si="2"/>
        <v>2440000</v>
      </c>
      <c r="M23" s="33">
        <f t="shared" si="3"/>
        <v>6500</v>
      </c>
    </row>
    <row r="24" spans="1:13">
      <c r="A24" s="38">
        <v>23</v>
      </c>
      <c r="B24" s="39" t="s">
        <v>40</v>
      </c>
      <c r="C24" s="43">
        <v>6</v>
      </c>
      <c r="D24" s="42" t="s">
        <v>14</v>
      </c>
      <c r="E24" s="42">
        <v>428</v>
      </c>
      <c r="F24" s="42">
        <v>72</v>
      </c>
      <c r="G24" s="44">
        <f t="shared" si="4"/>
        <v>500</v>
      </c>
      <c r="H24" s="45">
        <f t="shared" si="9"/>
        <v>550</v>
      </c>
      <c r="I24" s="46">
        <v>6100</v>
      </c>
      <c r="J24" s="32">
        <f t="shared" si="0"/>
        <v>3050000</v>
      </c>
      <c r="K24" s="32">
        <f t="shared" si="1"/>
        <v>2897500</v>
      </c>
      <c r="L24" s="32">
        <f t="shared" si="2"/>
        <v>2440000</v>
      </c>
      <c r="M24" s="33">
        <f t="shared" si="3"/>
        <v>6500</v>
      </c>
    </row>
    <row r="25" spans="1:13">
      <c r="A25" s="38">
        <v>24</v>
      </c>
      <c r="B25" s="39" t="s">
        <v>41</v>
      </c>
      <c r="C25" s="43">
        <v>6</v>
      </c>
      <c r="D25" s="42" t="s">
        <v>46</v>
      </c>
      <c r="E25" s="42">
        <v>616</v>
      </c>
      <c r="F25" s="42">
        <v>88</v>
      </c>
      <c r="G25" s="44">
        <f t="shared" si="4"/>
        <v>704</v>
      </c>
      <c r="H25" s="45">
        <f t="shared" si="9"/>
        <v>774.40000000000009</v>
      </c>
      <c r="I25" s="46">
        <v>6100</v>
      </c>
      <c r="J25" s="32">
        <f t="shared" si="0"/>
        <v>4294400</v>
      </c>
      <c r="K25" s="32">
        <f t="shared" si="1"/>
        <v>4079680</v>
      </c>
      <c r="L25" s="32">
        <f t="shared" si="2"/>
        <v>3435520</v>
      </c>
      <c r="M25" s="33">
        <f t="shared" si="3"/>
        <v>9000</v>
      </c>
    </row>
    <row r="26" spans="1:13">
      <c r="A26" s="38">
        <v>25</v>
      </c>
      <c r="B26" s="39" t="s">
        <v>42</v>
      </c>
      <c r="C26" s="43">
        <v>7</v>
      </c>
      <c r="D26" s="42" t="s">
        <v>46</v>
      </c>
      <c r="E26" s="42">
        <v>616</v>
      </c>
      <c r="F26" s="42">
        <v>88</v>
      </c>
      <c r="G26" s="44">
        <f t="shared" si="4"/>
        <v>704</v>
      </c>
      <c r="H26" s="45">
        <f t="shared" si="9"/>
        <v>774.40000000000009</v>
      </c>
      <c r="I26" s="46">
        <v>6100</v>
      </c>
      <c r="J26" s="32">
        <f t="shared" si="0"/>
        <v>4294400</v>
      </c>
      <c r="K26" s="32">
        <f t="shared" si="1"/>
        <v>4079680</v>
      </c>
      <c r="L26" s="32">
        <f t="shared" si="2"/>
        <v>3435520</v>
      </c>
      <c r="M26" s="33">
        <f t="shared" si="3"/>
        <v>9000</v>
      </c>
    </row>
    <row r="27" spans="1:13">
      <c r="A27" s="38">
        <v>26</v>
      </c>
      <c r="B27" s="39" t="s">
        <v>43</v>
      </c>
      <c r="C27" s="43">
        <v>7</v>
      </c>
      <c r="D27" s="42" t="s">
        <v>14</v>
      </c>
      <c r="E27" s="42">
        <v>428</v>
      </c>
      <c r="F27" s="42">
        <v>72</v>
      </c>
      <c r="G27" s="44">
        <f t="shared" si="4"/>
        <v>500</v>
      </c>
      <c r="H27" s="45">
        <f t="shared" si="9"/>
        <v>550</v>
      </c>
      <c r="I27" s="46">
        <v>6100</v>
      </c>
      <c r="J27" s="32">
        <f t="shared" si="0"/>
        <v>3050000</v>
      </c>
      <c r="K27" s="32">
        <f t="shared" si="1"/>
        <v>2897500</v>
      </c>
      <c r="L27" s="32">
        <f t="shared" si="2"/>
        <v>2440000</v>
      </c>
      <c r="M27" s="33">
        <f t="shared" si="3"/>
        <v>6500</v>
      </c>
    </row>
    <row r="28" spans="1:13">
      <c r="A28" s="38">
        <v>27</v>
      </c>
      <c r="B28" s="39" t="s">
        <v>44</v>
      </c>
      <c r="C28" s="43">
        <v>7</v>
      </c>
      <c r="D28" s="42" t="s">
        <v>14</v>
      </c>
      <c r="E28" s="42">
        <v>428</v>
      </c>
      <c r="F28" s="42">
        <v>72</v>
      </c>
      <c r="G28" s="44">
        <f t="shared" si="4"/>
        <v>500</v>
      </c>
      <c r="H28" s="45">
        <f t="shared" si="9"/>
        <v>550</v>
      </c>
      <c r="I28" s="46">
        <v>6100</v>
      </c>
      <c r="J28" s="32">
        <f t="shared" si="0"/>
        <v>3050000</v>
      </c>
      <c r="K28" s="32">
        <f t="shared" si="1"/>
        <v>2897500</v>
      </c>
      <c r="L28" s="32">
        <f t="shared" si="2"/>
        <v>2440000</v>
      </c>
      <c r="M28" s="33">
        <f t="shared" si="3"/>
        <v>6500</v>
      </c>
    </row>
    <row r="29" spans="1:13">
      <c r="A29" s="38">
        <v>28</v>
      </c>
      <c r="B29" s="39" t="s">
        <v>45</v>
      </c>
      <c r="C29" s="43">
        <v>7</v>
      </c>
      <c r="D29" s="42" t="s">
        <v>46</v>
      </c>
      <c r="E29" s="42">
        <v>616</v>
      </c>
      <c r="F29" s="42">
        <v>88</v>
      </c>
      <c r="G29" s="44">
        <f t="shared" si="4"/>
        <v>704</v>
      </c>
      <c r="H29" s="45">
        <f t="shared" si="9"/>
        <v>774.40000000000009</v>
      </c>
      <c r="I29" s="46">
        <v>6100</v>
      </c>
      <c r="J29" s="32">
        <f t="shared" si="0"/>
        <v>4294400</v>
      </c>
      <c r="K29" s="32">
        <f t="shared" si="1"/>
        <v>4079680</v>
      </c>
      <c r="L29" s="32">
        <f t="shared" si="2"/>
        <v>3435520</v>
      </c>
      <c r="M29" s="33">
        <f t="shared" si="3"/>
        <v>9000</v>
      </c>
    </row>
    <row r="30" spans="1:13" ht="16.5">
      <c r="A30" s="48" t="s">
        <v>2</v>
      </c>
      <c r="B30" s="49"/>
      <c r="C30" s="49"/>
      <c r="D30" s="50"/>
      <c r="E30" s="34">
        <f>SUM(E2:E29)</f>
        <v>14616</v>
      </c>
      <c r="F30" s="34">
        <f>SUM(F2:F29)</f>
        <v>2240</v>
      </c>
      <c r="G30" s="34">
        <f>SUM(G2:G29)</f>
        <v>16856</v>
      </c>
      <c r="H30" s="34">
        <f>SUM(H2:H29)</f>
        <v>18541.599999999999</v>
      </c>
      <c r="I30" s="16"/>
      <c r="J30" s="35">
        <f>SUM(J2:J29)</f>
        <v>102821600</v>
      </c>
      <c r="K30" s="35">
        <f>SUM(K2:K29)</f>
        <v>97680520</v>
      </c>
      <c r="L30" s="35">
        <f>SUM(L2:L29)</f>
        <v>82257280</v>
      </c>
      <c r="M30" s="36"/>
    </row>
    <row r="44" spans="10:13">
      <c r="J44" s="41"/>
      <c r="K44" s="41"/>
      <c r="L44" s="41"/>
      <c r="M44" s="41"/>
    </row>
  </sheetData>
  <mergeCells count="1">
    <mergeCell ref="A30:D30"/>
  </mergeCells>
  <pageMargins left="0.7" right="0.7" top="0.75" bottom="0.75" header="0.3" footer="0.3"/>
  <pageSetup paperSize="9"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2" workbookViewId="0">
      <selection activeCell="L31" sqref="L31"/>
    </sheetView>
  </sheetViews>
  <sheetFormatPr defaultRowHeight="15"/>
  <cols>
    <col min="7" max="7" width="14" customWidth="1"/>
    <col min="10" max="10" width="14.28515625" customWidth="1"/>
    <col min="11" max="11" width="14.140625" customWidth="1"/>
    <col min="12" max="12" width="14.5703125" customWidth="1"/>
  </cols>
  <sheetData>
    <row r="1" spans="1:13" ht="54">
      <c r="A1" s="5" t="s">
        <v>0</v>
      </c>
      <c r="B1" s="6" t="s">
        <v>3</v>
      </c>
      <c r="C1" s="6" t="s">
        <v>1</v>
      </c>
      <c r="D1" s="6" t="s">
        <v>4</v>
      </c>
      <c r="E1" s="7" t="s">
        <v>6</v>
      </c>
      <c r="F1" s="7" t="s">
        <v>13</v>
      </c>
      <c r="G1" s="11" t="s">
        <v>5</v>
      </c>
      <c r="H1" s="6" t="s">
        <v>12</v>
      </c>
      <c r="I1" s="6" t="s">
        <v>11</v>
      </c>
      <c r="J1" s="24" t="s">
        <v>7</v>
      </c>
      <c r="K1" s="24" t="s">
        <v>8</v>
      </c>
      <c r="L1" s="24" t="s">
        <v>9</v>
      </c>
      <c r="M1" s="6" t="s">
        <v>10</v>
      </c>
    </row>
    <row r="2" spans="1:13">
      <c r="A2" s="8">
        <v>1</v>
      </c>
      <c r="B2" s="39" t="s">
        <v>47</v>
      </c>
      <c r="C2" s="9">
        <v>1</v>
      </c>
      <c r="D2" s="12" t="s">
        <v>14</v>
      </c>
      <c r="E2" s="12">
        <v>428</v>
      </c>
      <c r="F2" s="12">
        <v>72</v>
      </c>
      <c r="G2" s="29">
        <f>F2+E2</f>
        <v>500</v>
      </c>
      <c r="H2" s="14">
        <f t="shared" ref="H2:H29" si="0">G2*1.1</f>
        <v>550</v>
      </c>
      <c r="I2" s="18">
        <v>6100</v>
      </c>
      <c r="J2" s="25">
        <f t="shared" ref="J2:J29" si="1">I2*G2</f>
        <v>3050000</v>
      </c>
      <c r="K2" s="25">
        <f t="shared" ref="K2:K29" si="2">J2*0.95</f>
        <v>2897500</v>
      </c>
      <c r="L2" s="25">
        <f t="shared" ref="L2:L29" si="3">J2*0.8</f>
        <v>2440000</v>
      </c>
      <c r="M2" s="19">
        <f t="shared" ref="M2:M29" si="4">MROUND((J2*0.025/12),500)</f>
        <v>6500</v>
      </c>
    </row>
    <row r="3" spans="1:13">
      <c r="A3" s="8">
        <v>2</v>
      </c>
      <c r="B3" s="39" t="s">
        <v>48</v>
      </c>
      <c r="C3" s="9">
        <v>1</v>
      </c>
      <c r="D3" s="12" t="s">
        <v>14</v>
      </c>
      <c r="E3" s="12">
        <v>428</v>
      </c>
      <c r="F3" s="12">
        <v>72</v>
      </c>
      <c r="G3" s="29">
        <f t="shared" ref="G3:G29" si="5">F3+E3</f>
        <v>500</v>
      </c>
      <c r="H3" s="14">
        <f t="shared" si="0"/>
        <v>550</v>
      </c>
      <c r="I3" s="18">
        <v>6100</v>
      </c>
      <c r="J3" s="25">
        <f t="shared" si="1"/>
        <v>3050000</v>
      </c>
      <c r="K3" s="25">
        <f t="shared" si="2"/>
        <v>2897500</v>
      </c>
      <c r="L3" s="25">
        <f t="shared" si="3"/>
        <v>2440000</v>
      </c>
      <c r="M3" s="19">
        <f t="shared" si="4"/>
        <v>6500</v>
      </c>
    </row>
    <row r="4" spans="1:13">
      <c r="A4" s="8">
        <v>3</v>
      </c>
      <c r="B4" s="39" t="s">
        <v>49</v>
      </c>
      <c r="C4" s="9">
        <v>1</v>
      </c>
      <c r="D4" s="12" t="s">
        <v>14</v>
      </c>
      <c r="E4" s="12">
        <v>428</v>
      </c>
      <c r="F4" s="12">
        <v>72</v>
      </c>
      <c r="G4" s="29">
        <f t="shared" si="5"/>
        <v>500</v>
      </c>
      <c r="H4" s="14">
        <f t="shared" si="0"/>
        <v>550</v>
      </c>
      <c r="I4" s="18">
        <v>6100</v>
      </c>
      <c r="J4" s="25">
        <f t="shared" si="1"/>
        <v>3050000</v>
      </c>
      <c r="K4" s="25">
        <f t="shared" si="2"/>
        <v>2897500</v>
      </c>
      <c r="L4" s="25">
        <f t="shared" si="3"/>
        <v>2440000</v>
      </c>
      <c r="M4" s="19">
        <f t="shared" si="4"/>
        <v>6500</v>
      </c>
    </row>
    <row r="5" spans="1:13">
      <c r="A5" s="8">
        <v>4</v>
      </c>
      <c r="B5" s="39" t="s">
        <v>50</v>
      </c>
      <c r="C5" s="9">
        <v>1</v>
      </c>
      <c r="D5" s="12" t="s">
        <v>14</v>
      </c>
      <c r="E5" s="12">
        <v>428</v>
      </c>
      <c r="F5" s="12">
        <v>72</v>
      </c>
      <c r="G5" s="29">
        <f t="shared" si="5"/>
        <v>500</v>
      </c>
      <c r="H5" s="14">
        <f t="shared" si="0"/>
        <v>550</v>
      </c>
      <c r="I5" s="18">
        <v>6100</v>
      </c>
      <c r="J5" s="25">
        <f t="shared" si="1"/>
        <v>3050000</v>
      </c>
      <c r="K5" s="25">
        <f t="shared" si="2"/>
        <v>2897500</v>
      </c>
      <c r="L5" s="25">
        <f t="shared" si="3"/>
        <v>2440000</v>
      </c>
      <c r="M5" s="19">
        <f t="shared" si="4"/>
        <v>6500</v>
      </c>
    </row>
    <row r="6" spans="1:13">
      <c r="A6" s="8">
        <v>5</v>
      </c>
      <c r="B6" s="39" t="s">
        <v>51</v>
      </c>
      <c r="C6" s="9">
        <v>2</v>
      </c>
      <c r="D6" s="12" t="s">
        <v>14</v>
      </c>
      <c r="E6" s="12">
        <v>428</v>
      </c>
      <c r="F6" s="12">
        <v>72</v>
      </c>
      <c r="G6" s="29">
        <f t="shared" si="5"/>
        <v>500</v>
      </c>
      <c r="H6" s="14">
        <f t="shared" si="0"/>
        <v>550</v>
      </c>
      <c r="I6" s="18">
        <v>6100</v>
      </c>
      <c r="J6" s="25">
        <f t="shared" si="1"/>
        <v>3050000</v>
      </c>
      <c r="K6" s="25">
        <f t="shared" si="2"/>
        <v>2897500</v>
      </c>
      <c r="L6" s="25">
        <f t="shared" si="3"/>
        <v>2440000</v>
      </c>
      <c r="M6" s="19">
        <f t="shared" si="4"/>
        <v>6500</v>
      </c>
    </row>
    <row r="7" spans="1:13">
      <c r="A7" s="8">
        <v>6</v>
      </c>
      <c r="B7" s="39" t="s">
        <v>52</v>
      </c>
      <c r="C7" s="9">
        <v>2</v>
      </c>
      <c r="D7" s="12" t="s">
        <v>14</v>
      </c>
      <c r="E7" s="12">
        <v>428</v>
      </c>
      <c r="F7" s="12">
        <v>72</v>
      </c>
      <c r="G7" s="29">
        <f t="shared" si="5"/>
        <v>500</v>
      </c>
      <c r="H7" s="14">
        <f t="shared" si="0"/>
        <v>550</v>
      </c>
      <c r="I7" s="18">
        <v>6100</v>
      </c>
      <c r="J7" s="25">
        <f t="shared" si="1"/>
        <v>3050000</v>
      </c>
      <c r="K7" s="25">
        <f t="shared" si="2"/>
        <v>2897500</v>
      </c>
      <c r="L7" s="25">
        <f t="shared" si="3"/>
        <v>2440000</v>
      </c>
      <c r="M7" s="19">
        <f t="shared" si="4"/>
        <v>6500</v>
      </c>
    </row>
    <row r="8" spans="1:13">
      <c r="A8" s="8">
        <v>7</v>
      </c>
      <c r="B8" s="39" t="s">
        <v>53</v>
      </c>
      <c r="C8" s="9">
        <v>2</v>
      </c>
      <c r="D8" s="12" t="s">
        <v>14</v>
      </c>
      <c r="E8" s="12">
        <v>428</v>
      </c>
      <c r="F8" s="12">
        <v>72</v>
      </c>
      <c r="G8" s="29">
        <f t="shared" si="5"/>
        <v>500</v>
      </c>
      <c r="H8" s="14">
        <f t="shared" si="0"/>
        <v>550</v>
      </c>
      <c r="I8" s="18">
        <v>6100</v>
      </c>
      <c r="J8" s="25">
        <f t="shared" si="1"/>
        <v>3050000</v>
      </c>
      <c r="K8" s="25">
        <f t="shared" si="2"/>
        <v>2897500</v>
      </c>
      <c r="L8" s="25">
        <f t="shared" si="3"/>
        <v>2440000</v>
      </c>
      <c r="M8" s="19">
        <f t="shared" si="4"/>
        <v>6500</v>
      </c>
    </row>
    <row r="9" spans="1:13">
      <c r="A9" s="8">
        <v>8</v>
      </c>
      <c r="B9" s="39" t="s">
        <v>54</v>
      </c>
      <c r="C9" s="9">
        <v>2</v>
      </c>
      <c r="D9" s="12" t="s">
        <v>14</v>
      </c>
      <c r="E9" s="12">
        <v>428</v>
      </c>
      <c r="F9" s="12">
        <v>72</v>
      </c>
      <c r="G9" s="29">
        <f t="shared" si="5"/>
        <v>500</v>
      </c>
      <c r="H9" s="14">
        <f t="shared" si="0"/>
        <v>550</v>
      </c>
      <c r="I9" s="18">
        <v>6100</v>
      </c>
      <c r="J9" s="25">
        <f t="shared" si="1"/>
        <v>3050000</v>
      </c>
      <c r="K9" s="25">
        <f t="shared" si="2"/>
        <v>2897500</v>
      </c>
      <c r="L9" s="25">
        <f t="shared" si="3"/>
        <v>2440000</v>
      </c>
      <c r="M9" s="19">
        <f t="shared" si="4"/>
        <v>6500</v>
      </c>
    </row>
    <row r="10" spans="1:13">
      <c r="A10" s="8">
        <v>9</v>
      </c>
      <c r="B10" s="39" t="s">
        <v>55</v>
      </c>
      <c r="C10" s="9">
        <v>3</v>
      </c>
      <c r="D10" s="12" t="s">
        <v>14</v>
      </c>
      <c r="E10" s="12">
        <v>428</v>
      </c>
      <c r="F10" s="12">
        <v>72</v>
      </c>
      <c r="G10" s="29">
        <f t="shared" si="5"/>
        <v>500</v>
      </c>
      <c r="H10" s="14">
        <f t="shared" si="0"/>
        <v>550</v>
      </c>
      <c r="I10" s="18">
        <v>6100</v>
      </c>
      <c r="J10" s="25">
        <f t="shared" si="1"/>
        <v>3050000</v>
      </c>
      <c r="K10" s="25">
        <f t="shared" si="2"/>
        <v>2897500</v>
      </c>
      <c r="L10" s="25">
        <f t="shared" si="3"/>
        <v>2440000</v>
      </c>
      <c r="M10" s="19">
        <f t="shared" si="4"/>
        <v>6500</v>
      </c>
    </row>
    <row r="11" spans="1:13">
      <c r="A11" s="8">
        <v>10</v>
      </c>
      <c r="B11" s="39" t="s">
        <v>56</v>
      </c>
      <c r="C11" s="9">
        <v>3</v>
      </c>
      <c r="D11" s="12" t="s">
        <v>14</v>
      </c>
      <c r="E11" s="12">
        <v>428</v>
      </c>
      <c r="F11" s="12">
        <v>72</v>
      </c>
      <c r="G11" s="29">
        <f t="shared" si="5"/>
        <v>500</v>
      </c>
      <c r="H11" s="14">
        <f t="shared" si="0"/>
        <v>550</v>
      </c>
      <c r="I11" s="18">
        <v>6100</v>
      </c>
      <c r="J11" s="25">
        <f t="shared" si="1"/>
        <v>3050000</v>
      </c>
      <c r="K11" s="25">
        <f t="shared" si="2"/>
        <v>2897500</v>
      </c>
      <c r="L11" s="25">
        <f t="shared" si="3"/>
        <v>2440000</v>
      </c>
      <c r="M11" s="19">
        <f t="shared" si="4"/>
        <v>6500</v>
      </c>
    </row>
    <row r="12" spans="1:13">
      <c r="A12" s="8">
        <v>11</v>
      </c>
      <c r="B12" s="39" t="s">
        <v>57</v>
      </c>
      <c r="C12" s="9">
        <v>3</v>
      </c>
      <c r="D12" s="12" t="s">
        <v>14</v>
      </c>
      <c r="E12" s="12">
        <v>428</v>
      </c>
      <c r="F12" s="12">
        <v>72</v>
      </c>
      <c r="G12" s="29">
        <f t="shared" si="5"/>
        <v>500</v>
      </c>
      <c r="H12" s="14">
        <f t="shared" si="0"/>
        <v>550</v>
      </c>
      <c r="I12" s="18">
        <v>6100</v>
      </c>
      <c r="J12" s="25">
        <f t="shared" si="1"/>
        <v>3050000</v>
      </c>
      <c r="K12" s="25">
        <f t="shared" si="2"/>
        <v>2897500</v>
      </c>
      <c r="L12" s="25">
        <f t="shared" si="3"/>
        <v>2440000</v>
      </c>
      <c r="M12" s="19">
        <f t="shared" si="4"/>
        <v>6500</v>
      </c>
    </row>
    <row r="13" spans="1:13">
      <c r="A13" s="8">
        <v>12</v>
      </c>
      <c r="B13" s="39" t="s">
        <v>58</v>
      </c>
      <c r="C13" s="9">
        <v>3</v>
      </c>
      <c r="D13" s="12" t="s">
        <v>14</v>
      </c>
      <c r="E13" s="12">
        <v>428</v>
      </c>
      <c r="F13" s="12">
        <v>72</v>
      </c>
      <c r="G13" s="29">
        <f t="shared" si="5"/>
        <v>500</v>
      </c>
      <c r="H13" s="14">
        <f t="shared" si="0"/>
        <v>550</v>
      </c>
      <c r="I13" s="18">
        <v>6100</v>
      </c>
      <c r="J13" s="25">
        <f t="shared" si="1"/>
        <v>3050000</v>
      </c>
      <c r="K13" s="25">
        <f t="shared" si="2"/>
        <v>2897500</v>
      </c>
      <c r="L13" s="25">
        <f t="shared" si="3"/>
        <v>2440000</v>
      </c>
      <c r="M13" s="19">
        <f t="shared" si="4"/>
        <v>6500</v>
      </c>
    </row>
    <row r="14" spans="1:13">
      <c r="A14" s="8">
        <v>13</v>
      </c>
      <c r="B14" s="39" t="s">
        <v>59</v>
      </c>
      <c r="C14" s="9">
        <v>4</v>
      </c>
      <c r="D14" s="12" t="s">
        <v>14</v>
      </c>
      <c r="E14" s="12">
        <v>428</v>
      </c>
      <c r="F14" s="12">
        <v>72</v>
      </c>
      <c r="G14" s="29">
        <f t="shared" si="5"/>
        <v>500</v>
      </c>
      <c r="H14" s="14">
        <f t="shared" si="0"/>
        <v>550</v>
      </c>
      <c r="I14" s="18">
        <v>6100</v>
      </c>
      <c r="J14" s="25">
        <f t="shared" si="1"/>
        <v>3050000</v>
      </c>
      <c r="K14" s="25">
        <f t="shared" si="2"/>
        <v>2897500</v>
      </c>
      <c r="L14" s="25">
        <f t="shared" si="3"/>
        <v>2440000</v>
      </c>
      <c r="M14" s="19">
        <f t="shared" si="4"/>
        <v>6500</v>
      </c>
    </row>
    <row r="15" spans="1:13">
      <c r="A15" s="8">
        <v>14</v>
      </c>
      <c r="B15" s="39" t="s">
        <v>60</v>
      </c>
      <c r="C15" s="9">
        <v>4</v>
      </c>
      <c r="D15" s="12" t="s">
        <v>14</v>
      </c>
      <c r="E15" s="12">
        <v>428</v>
      </c>
      <c r="F15" s="12">
        <v>72</v>
      </c>
      <c r="G15" s="29">
        <f t="shared" si="5"/>
        <v>500</v>
      </c>
      <c r="H15" s="14">
        <f t="shared" si="0"/>
        <v>550</v>
      </c>
      <c r="I15" s="18">
        <v>6100</v>
      </c>
      <c r="J15" s="25">
        <f t="shared" si="1"/>
        <v>3050000</v>
      </c>
      <c r="K15" s="25">
        <f t="shared" si="2"/>
        <v>2897500</v>
      </c>
      <c r="L15" s="25">
        <f t="shared" si="3"/>
        <v>2440000</v>
      </c>
      <c r="M15" s="19">
        <f t="shared" si="4"/>
        <v>6500</v>
      </c>
    </row>
    <row r="16" spans="1:13">
      <c r="A16" s="8">
        <v>15</v>
      </c>
      <c r="B16" s="39" t="s">
        <v>61</v>
      </c>
      <c r="C16" s="9">
        <v>4</v>
      </c>
      <c r="D16" s="12" t="s">
        <v>14</v>
      </c>
      <c r="E16" s="12">
        <v>428</v>
      </c>
      <c r="F16" s="12">
        <v>72</v>
      </c>
      <c r="G16" s="29">
        <f t="shared" si="5"/>
        <v>500</v>
      </c>
      <c r="H16" s="14">
        <f t="shared" si="0"/>
        <v>550</v>
      </c>
      <c r="I16" s="18">
        <v>6100</v>
      </c>
      <c r="J16" s="25">
        <f t="shared" si="1"/>
        <v>3050000</v>
      </c>
      <c r="K16" s="25">
        <f t="shared" si="2"/>
        <v>2897500</v>
      </c>
      <c r="L16" s="25">
        <f t="shared" si="3"/>
        <v>2440000</v>
      </c>
      <c r="M16" s="19">
        <f t="shared" si="4"/>
        <v>6500</v>
      </c>
    </row>
    <row r="17" spans="1:13">
      <c r="A17" s="8">
        <v>16</v>
      </c>
      <c r="B17" s="39" t="s">
        <v>62</v>
      </c>
      <c r="C17" s="9">
        <v>4</v>
      </c>
      <c r="D17" s="12" t="s">
        <v>14</v>
      </c>
      <c r="E17" s="12">
        <v>428</v>
      </c>
      <c r="F17" s="12">
        <v>72</v>
      </c>
      <c r="G17" s="29">
        <f t="shared" si="5"/>
        <v>500</v>
      </c>
      <c r="H17" s="14">
        <f t="shared" si="0"/>
        <v>550</v>
      </c>
      <c r="I17" s="18">
        <v>6100</v>
      </c>
      <c r="J17" s="25">
        <f t="shared" si="1"/>
        <v>3050000</v>
      </c>
      <c r="K17" s="25">
        <f t="shared" si="2"/>
        <v>2897500</v>
      </c>
      <c r="L17" s="25">
        <f t="shared" si="3"/>
        <v>2440000</v>
      </c>
      <c r="M17" s="19">
        <f t="shared" si="4"/>
        <v>6500</v>
      </c>
    </row>
    <row r="18" spans="1:13">
      <c r="A18" s="8">
        <v>17</v>
      </c>
      <c r="B18" s="39" t="s">
        <v>63</v>
      </c>
      <c r="C18" s="9">
        <v>5</v>
      </c>
      <c r="D18" s="12" t="s">
        <v>14</v>
      </c>
      <c r="E18" s="12">
        <v>428</v>
      </c>
      <c r="F18" s="12">
        <v>72</v>
      </c>
      <c r="G18" s="29">
        <f t="shared" si="5"/>
        <v>500</v>
      </c>
      <c r="H18" s="14">
        <f t="shared" si="0"/>
        <v>550</v>
      </c>
      <c r="I18" s="18">
        <v>6100</v>
      </c>
      <c r="J18" s="25">
        <f t="shared" si="1"/>
        <v>3050000</v>
      </c>
      <c r="K18" s="25">
        <f t="shared" si="2"/>
        <v>2897500</v>
      </c>
      <c r="L18" s="25">
        <f t="shared" si="3"/>
        <v>2440000</v>
      </c>
      <c r="M18" s="19">
        <f t="shared" si="4"/>
        <v>6500</v>
      </c>
    </row>
    <row r="19" spans="1:13">
      <c r="A19" s="8">
        <v>18</v>
      </c>
      <c r="B19" s="39" t="s">
        <v>64</v>
      </c>
      <c r="C19" s="9">
        <v>5</v>
      </c>
      <c r="D19" s="12" t="s">
        <v>14</v>
      </c>
      <c r="E19" s="12">
        <v>428</v>
      </c>
      <c r="F19" s="12">
        <v>72</v>
      </c>
      <c r="G19" s="29">
        <f t="shared" si="5"/>
        <v>500</v>
      </c>
      <c r="H19" s="14">
        <f t="shared" si="0"/>
        <v>550</v>
      </c>
      <c r="I19" s="18">
        <v>6100</v>
      </c>
      <c r="J19" s="25">
        <f t="shared" si="1"/>
        <v>3050000</v>
      </c>
      <c r="K19" s="25">
        <f t="shared" si="2"/>
        <v>2897500</v>
      </c>
      <c r="L19" s="25">
        <f t="shared" si="3"/>
        <v>2440000</v>
      </c>
      <c r="M19" s="19">
        <f t="shared" si="4"/>
        <v>6500</v>
      </c>
    </row>
    <row r="20" spans="1:13">
      <c r="A20" s="8">
        <v>19</v>
      </c>
      <c r="B20" s="39" t="s">
        <v>65</v>
      </c>
      <c r="C20" s="9">
        <v>5</v>
      </c>
      <c r="D20" s="12" t="s">
        <v>14</v>
      </c>
      <c r="E20" s="12">
        <v>428</v>
      </c>
      <c r="F20" s="12">
        <v>72</v>
      </c>
      <c r="G20" s="29">
        <f t="shared" si="5"/>
        <v>500</v>
      </c>
      <c r="H20" s="14">
        <f t="shared" si="0"/>
        <v>550</v>
      </c>
      <c r="I20" s="18">
        <v>6100</v>
      </c>
      <c r="J20" s="25">
        <f t="shared" si="1"/>
        <v>3050000</v>
      </c>
      <c r="K20" s="25">
        <f t="shared" si="2"/>
        <v>2897500</v>
      </c>
      <c r="L20" s="25">
        <f t="shared" si="3"/>
        <v>2440000</v>
      </c>
      <c r="M20" s="19">
        <f t="shared" si="4"/>
        <v>6500</v>
      </c>
    </row>
    <row r="21" spans="1:13">
      <c r="A21" s="8">
        <v>20</v>
      </c>
      <c r="B21" s="39" t="s">
        <v>66</v>
      </c>
      <c r="C21" s="9">
        <v>5</v>
      </c>
      <c r="D21" s="12" t="s">
        <v>14</v>
      </c>
      <c r="E21" s="12">
        <v>428</v>
      </c>
      <c r="F21" s="12">
        <v>72</v>
      </c>
      <c r="G21" s="29">
        <f t="shared" si="5"/>
        <v>500</v>
      </c>
      <c r="H21" s="14">
        <f t="shared" si="0"/>
        <v>550</v>
      </c>
      <c r="I21" s="18">
        <v>6100</v>
      </c>
      <c r="J21" s="25">
        <f t="shared" si="1"/>
        <v>3050000</v>
      </c>
      <c r="K21" s="25">
        <f t="shared" si="2"/>
        <v>2897500</v>
      </c>
      <c r="L21" s="25">
        <f t="shared" si="3"/>
        <v>2440000</v>
      </c>
      <c r="M21" s="19">
        <f t="shared" si="4"/>
        <v>6500</v>
      </c>
    </row>
    <row r="22" spans="1:13">
      <c r="A22" s="8">
        <v>21</v>
      </c>
      <c r="B22" s="39" t="s">
        <v>67</v>
      </c>
      <c r="C22" s="9">
        <v>6</v>
      </c>
      <c r="D22" s="12" t="s">
        <v>14</v>
      </c>
      <c r="E22" s="12">
        <v>428</v>
      </c>
      <c r="F22" s="12">
        <v>72</v>
      </c>
      <c r="G22" s="29">
        <f t="shared" si="5"/>
        <v>500</v>
      </c>
      <c r="H22" s="14">
        <f t="shared" si="0"/>
        <v>550</v>
      </c>
      <c r="I22" s="18">
        <v>6100</v>
      </c>
      <c r="J22" s="25">
        <f t="shared" si="1"/>
        <v>3050000</v>
      </c>
      <c r="K22" s="25">
        <f t="shared" si="2"/>
        <v>2897500</v>
      </c>
      <c r="L22" s="25">
        <f t="shared" si="3"/>
        <v>2440000</v>
      </c>
      <c r="M22" s="19">
        <f t="shared" si="4"/>
        <v>6500</v>
      </c>
    </row>
    <row r="23" spans="1:13">
      <c r="A23" s="8">
        <v>22</v>
      </c>
      <c r="B23" s="39" t="s">
        <v>68</v>
      </c>
      <c r="C23" s="9">
        <v>6</v>
      </c>
      <c r="D23" s="12" t="s">
        <v>14</v>
      </c>
      <c r="E23" s="12">
        <v>428</v>
      </c>
      <c r="F23" s="12">
        <v>72</v>
      </c>
      <c r="G23" s="29">
        <f t="shared" si="5"/>
        <v>500</v>
      </c>
      <c r="H23" s="14">
        <f t="shared" si="0"/>
        <v>550</v>
      </c>
      <c r="I23" s="18">
        <v>6100</v>
      </c>
      <c r="J23" s="25">
        <f t="shared" si="1"/>
        <v>3050000</v>
      </c>
      <c r="K23" s="25">
        <f t="shared" si="2"/>
        <v>2897500</v>
      </c>
      <c r="L23" s="25">
        <f t="shared" si="3"/>
        <v>2440000</v>
      </c>
      <c r="M23" s="19">
        <f t="shared" si="4"/>
        <v>6500</v>
      </c>
    </row>
    <row r="24" spans="1:13">
      <c r="A24" s="8">
        <v>23</v>
      </c>
      <c r="B24" s="39" t="s">
        <v>69</v>
      </c>
      <c r="C24" s="9">
        <v>6</v>
      </c>
      <c r="D24" s="12" t="s">
        <v>14</v>
      </c>
      <c r="E24" s="12">
        <v>428</v>
      </c>
      <c r="F24" s="12">
        <v>72</v>
      </c>
      <c r="G24" s="29">
        <f t="shared" si="5"/>
        <v>500</v>
      </c>
      <c r="H24" s="14">
        <f t="shared" si="0"/>
        <v>550</v>
      </c>
      <c r="I24" s="18">
        <v>6100</v>
      </c>
      <c r="J24" s="25">
        <f t="shared" si="1"/>
        <v>3050000</v>
      </c>
      <c r="K24" s="25">
        <f t="shared" si="2"/>
        <v>2897500</v>
      </c>
      <c r="L24" s="25">
        <f t="shared" si="3"/>
        <v>2440000</v>
      </c>
      <c r="M24" s="19">
        <f t="shared" si="4"/>
        <v>6500</v>
      </c>
    </row>
    <row r="25" spans="1:13">
      <c r="A25" s="8">
        <v>24</v>
      </c>
      <c r="B25" s="39" t="s">
        <v>70</v>
      </c>
      <c r="C25" s="9">
        <v>6</v>
      </c>
      <c r="D25" s="12" t="s">
        <v>14</v>
      </c>
      <c r="E25" s="12">
        <v>428</v>
      </c>
      <c r="F25" s="12">
        <v>72</v>
      </c>
      <c r="G25" s="29">
        <f t="shared" si="5"/>
        <v>500</v>
      </c>
      <c r="H25" s="14">
        <f t="shared" si="0"/>
        <v>550</v>
      </c>
      <c r="I25" s="18">
        <v>6100</v>
      </c>
      <c r="J25" s="25">
        <f t="shared" si="1"/>
        <v>3050000</v>
      </c>
      <c r="K25" s="25">
        <f t="shared" si="2"/>
        <v>2897500</v>
      </c>
      <c r="L25" s="25">
        <f t="shared" si="3"/>
        <v>2440000</v>
      </c>
      <c r="M25" s="19">
        <f t="shared" si="4"/>
        <v>6500</v>
      </c>
    </row>
    <row r="26" spans="1:13">
      <c r="A26" s="8">
        <v>25</v>
      </c>
      <c r="B26" s="39" t="s">
        <v>71</v>
      </c>
      <c r="C26" s="9">
        <v>7</v>
      </c>
      <c r="D26" s="12" t="s">
        <v>14</v>
      </c>
      <c r="E26" s="12">
        <v>428</v>
      </c>
      <c r="F26" s="12">
        <v>72</v>
      </c>
      <c r="G26" s="29">
        <f t="shared" si="5"/>
        <v>500</v>
      </c>
      <c r="H26" s="14">
        <f t="shared" si="0"/>
        <v>550</v>
      </c>
      <c r="I26" s="18">
        <v>6100</v>
      </c>
      <c r="J26" s="25">
        <f t="shared" si="1"/>
        <v>3050000</v>
      </c>
      <c r="K26" s="25">
        <f t="shared" si="2"/>
        <v>2897500</v>
      </c>
      <c r="L26" s="25">
        <f t="shared" si="3"/>
        <v>2440000</v>
      </c>
      <c r="M26" s="19">
        <f t="shared" si="4"/>
        <v>6500</v>
      </c>
    </row>
    <row r="27" spans="1:13">
      <c r="A27" s="8">
        <v>26</v>
      </c>
      <c r="B27" s="39" t="s">
        <v>72</v>
      </c>
      <c r="C27" s="9">
        <v>7</v>
      </c>
      <c r="D27" s="12" t="s">
        <v>14</v>
      </c>
      <c r="E27" s="12">
        <v>428</v>
      </c>
      <c r="F27" s="12">
        <v>72</v>
      </c>
      <c r="G27" s="29">
        <f t="shared" si="5"/>
        <v>500</v>
      </c>
      <c r="H27" s="14">
        <f t="shared" si="0"/>
        <v>550</v>
      </c>
      <c r="I27" s="18">
        <v>6100</v>
      </c>
      <c r="J27" s="25">
        <f t="shared" si="1"/>
        <v>3050000</v>
      </c>
      <c r="K27" s="25">
        <f t="shared" si="2"/>
        <v>2897500</v>
      </c>
      <c r="L27" s="25">
        <f t="shared" si="3"/>
        <v>2440000</v>
      </c>
      <c r="M27" s="19">
        <f t="shared" si="4"/>
        <v>6500</v>
      </c>
    </row>
    <row r="28" spans="1:13">
      <c r="A28" s="8">
        <v>27</v>
      </c>
      <c r="B28" s="39" t="s">
        <v>73</v>
      </c>
      <c r="C28" s="9">
        <v>7</v>
      </c>
      <c r="D28" s="12" t="s">
        <v>14</v>
      </c>
      <c r="E28" s="12">
        <v>428</v>
      </c>
      <c r="F28" s="12">
        <v>72</v>
      </c>
      <c r="G28" s="29">
        <f t="shared" si="5"/>
        <v>500</v>
      </c>
      <c r="H28" s="14">
        <f t="shared" si="0"/>
        <v>550</v>
      </c>
      <c r="I28" s="18">
        <v>6100</v>
      </c>
      <c r="J28" s="25">
        <f t="shared" si="1"/>
        <v>3050000</v>
      </c>
      <c r="K28" s="25">
        <f t="shared" si="2"/>
        <v>2897500</v>
      </c>
      <c r="L28" s="25">
        <f t="shared" si="3"/>
        <v>2440000</v>
      </c>
      <c r="M28" s="19">
        <f t="shared" si="4"/>
        <v>6500</v>
      </c>
    </row>
    <row r="29" spans="1:13">
      <c r="A29" s="8">
        <v>28</v>
      </c>
      <c r="B29" s="39" t="s">
        <v>74</v>
      </c>
      <c r="C29" s="9">
        <v>7</v>
      </c>
      <c r="D29" s="12" t="s">
        <v>14</v>
      </c>
      <c r="E29" s="12">
        <v>428</v>
      </c>
      <c r="F29" s="12">
        <v>72</v>
      </c>
      <c r="G29" s="29">
        <f t="shared" si="5"/>
        <v>500</v>
      </c>
      <c r="H29" s="14">
        <f t="shared" si="0"/>
        <v>550</v>
      </c>
      <c r="I29" s="18">
        <v>6100</v>
      </c>
      <c r="J29" s="25">
        <f t="shared" si="1"/>
        <v>3050000</v>
      </c>
      <c r="K29" s="25">
        <f t="shared" si="2"/>
        <v>2897500</v>
      </c>
      <c r="L29" s="25">
        <f t="shared" si="3"/>
        <v>2440000</v>
      </c>
      <c r="M29" s="19">
        <f t="shared" si="4"/>
        <v>6500</v>
      </c>
    </row>
    <row r="30" spans="1:13" ht="16.5">
      <c r="A30" s="51" t="s">
        <v>2</v>
      </c>
      <c r="B30" s="52"/>
      <c r="C30" s="52"/>
      <c r="D30" s="53"/>
      <c r="E30" s="15">
        <f>SUM(E2:E29)</f>
        <v>11984</v>
      </c>
      <c r="F30" s="15">
        <f>SUM(F2:F29)</f>
        <v>2016</v>
      </c>
      <c r="G30" s="15">
        <f>SUM(G2:G29)</f>
        <v>14000</v>
      </c>
      <c r="H30" s="15">
        <f>SUM(H2:H29)</f>
        <v>15400</v>
      </c>
      <c r="I30" s="16"/>
      <c r="J30" s="26">
        <f>SUM(J2:J29)</f>
        <v>85400000</v>
      </c>
      <c r="K30" s="26">
        <f>SUM(K2:K29)</f>
        <v>81130000</v>
      </c>
      <c r="L30" s="26">
        <f>SUM(L2:L29)</f>
        <v>68320000</v>
      </c>
      <c r="M30" s="10"/>
    </row>
  </sheetData>
  <mergeCells count="1">
    <mergeCell ref="A30:D3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workbookViewId="0">
      <selection activeCell="L32" sqref="L32"/>
    </sheetView>
  </sheetViews>
  <sheetFormatPr defaultRowHeight="15"/>
  <cols>
    <col min="1" max="1" width="6.5703125" customWidth="1"/>
    <col min="2" max="2" width="7" customWidth="1"/>
    <col min="7" max="7" width="13.28515625" customWidth="1"/>
    <col min="10" max="10" width="13.5703125" customWidth="1"/>
    <col min="11" max="11" width="13.42578125" customWidth="1"/>
    <col min="12" max="12" width="12.28515625" customWidth="1"/>
  </cols>
  <sheetData>
    <row r="1" spans="1:13" ht="54">
      <c r="A1" s="5" t="s">
        <v>0</v>
      </c>
      <c r="B1" s="6" t="s">
        <v>3</v>
      </c>
      <c r="C1" s="6" t="s">
        <v>1</v>
      </c>
      <c r="D1" s="6" t="s">
        <v>4</v>
      </c>
      <c r="E1" s="6" t="s">
        <v>6</v>
      </c>
      <c r="F1" s="6" t="s">
        <v>13</v>
      </c>
      <c r="G1" s="31" t="s">
        <v>5</v>
      </c>
      <c r="H1" s="6" t="s">
        <v>12</v>
      </c>
      <c r="I1" s="6" t="s">
        <v>11</v>
      </c>
      <c r="J1" s="6" t="s">
        <v>7</v>
      </c>
      <c r="K1" s="6" t="s">
        <v>8</v>
      </c>
      <c r="L1" s="6" t="s">
        <v>9</v>
      </c>
      <c r="M1" s="6" t="s">
        <v>10</v>
      </c>
    </row>
    <row r="2" spans="1:13">
      <c r="A2" s="38">
        <v>1</v>
      </c>
      <c r="B2" s="39" t="s">
        <v>47</v>
      </c>
      <c r="C2" s="43">
        <v>1</v>
      </c>
      <c r="D2" s="42" t="s">
        <v>14</v>
      </c>
      <c r="E2" s="47">
        <v>428</v>
      </c>
      <c r="F2" s="47">
        <v>72</v>
      </c>
      <c r="G2" s="44">
        <f>F2+E2</f>
        <v>500</v>
      </c>
      <c r="H2" s="45">
        <f>G2*1.1</f>
        <v>550</v>
      </c>
      <c r="I2" s="18">
        <v>6100</v>
      </c>
      <c r="J2" s="32">
        <f t="shared" ref="J2:J29" si="0">I2*G2</f>
        <v>3050000</v>
      </c>
      <c r="K2" s="32">
        <f t="shared" ref="K2:K29" si="1">J2*0.95</f>
        <v>2897500</v>
      </c>
      <c r="L2" s="32">
        <f t="shared" ref="L2:L29" si="2">J2*0.8</f>
        <v>2440000</v>
      </c>
      <c r="M2" s="33">
        <f t="shared" ref="M2:M29" si="3">MROUND((J2*0.025/12),500)</f>
        <v>6500</v>
      </c>
    </row>
    <row r="3" spans="1:13">
      <c r="A3" s="38">
        <v>2</v>
      </c>
      <c r="B3" s="39" t="s">
        <v>48</v>
      </c>
      <c r="C3" s="43">
        <v>1</v>
      </c>
      <c r="D3" s="42" t="s">
        <v>46</v>
      </c>
      <c r="E3" s="47">
        <v>616</v>
      </c>
      <c r="F3" s="47">
        <v>88</v>
      </c>
      <c r="G3" s="44">
        <f t="shared" ref="G3:G29" si="4">F3+E3</f>
        <v>704</v>
      </c>
      <c r="H3" s="45">
        <f t="shared" ref="H3:H29" si="5">G3*1.1</f>
        <v>774.40000000000009</v>
      </c>
      <c r="I3" s="18">
        <v>6100</v>
      </c>
      <c r="J3" s="32">
        <f t="shared" si="0"/>
        <v>4294400</v>
      </c>
      <c r="K3" s="32">
        <f t="shared" si="1"/>
        <v>4079680</v>
      </c>
      <c r="L3" s="32">
        <f t="shared" si="2"/>
        <v>3435520</v>
      </c>
      <c r="M3" s="33">
        <f t="shared" si="3"/>
        <v>9000</v>
      </c>
    </row>
    <row r="4" spans="1:13">
      <c r="A4" s="38">
        <v>3</v>
      </c>
      <c r="B4" s="39" t="s">
        <v>49</v>
      </c>
      <c r="C4" s="43">
        <v>1</v>
      </c>
      <c r="D4" s="42" t="s">
        <v>46</v>
      </c>
      <c r="E4" s="47">
        <v>616</v>
      </c>
      <c r="F4" s="47">
        <v>88</v>
      </c>
      <c r="G4" s="44">
        <f t="shared" si="4"/>
        <v>704</v>
      </c>
      <c r="H4" s="45">
        <f t="shared" si="5"/>
        <v>774.40000000000009</v>
      </c>
      <c r="I4" s="18">
        <v>6100</v>
      </c>
      <c r="J4" s="32">
        <f t="shared" si="0"/>
        <v>4294400</v>
      </c>
      <c r="K4" s="32">
        <f t="shared" si="1"/>
        <v>4079680</v>
      </c>
      <c r="L4" s="32">
        <f t="shared" si="2"/>
        <v>3435520</v>
      </c>
      <c r="M4" s="33">
        <f t="shared" si="3"/>
        <v>9000</v>
      </c>
    </row>
    <row r="5" spans="1:13">
      <c r="A5" s="38">
        <v>4</v>
      </c>
      <c r="B5" s="39" t="s">
        <v>50</v>
      </c>
      <c r="C5" s="43">
        <v>1</v>
      </c>
      <c r="D5" s="42" t="s">
        <v>14</v>
      </c>
      <c r="E5" s="47">
        <v>428</v>
      </c>
      <c r="F5" s="47">
        <v>72</v>
      </c>
      <c r="G5" s="44">
        <f t="shared" si="4"/>
        <v>500</v>
      </c>
      <c r="H5" s="45">
        <f t="shared" si="5"/>
        <v>550</v>
      </c>
      <c r="I5" s="18">
        <v>6100</v>
      </c>
      <c r="J5" s="32">
        <f t="shared" si="0"/>
        <v>3050000</v>
      </c>
      <c r="K5" s="32">
        <f t="shared" si="1"/>
        <v>2897500</v>
      </c>
      <c r="L5" s="32">
        <f t="shared" si="2"/>
        <v>2440000</v>
      </c>
      <c r="M5" s="33">
        <f t="shared" si="3"/>
        <v>6500</v>
      </c>
    </row>
    <row r="6" spans="1:13">
      <c r="A6" s="38">
        <v>5</v>
      </c>
      <c r="B6" s="39" t="s">
        <v>51</v>
      </c>
      <c r="C6" s="43">
        <v>2</v>
      </c>
      <c r="D6" s="42" t="s">
        <v>14</v>
      </c>
      <c r="E6" s="47">
        <v>428</v>
      </c>
      <c r="F6" s="47">
        <v>72</v>
      </c>
      <c r="G6" s="44">
        <f t="shared" si="4"/>
        <v>500</v>
      </c>
      <c r="H6" s="45">
        <f t="shared" si="5"/>
        <v>550</v>
      </c>
      <c r="I6" s="18">
        <v>6100</v>
      </c>
      <c r="J6" s="32">
        <f t="shared" si="0"/>
        <v>3050000</v>
      </c>
      <c r="K6" s="32">
        <f t="shared" si="1"/>
        <v>2897500</v>
      </c>
      <c r="L6" s="32">
        <f t="shared" si="2"/>
        <v>2440000</v>
      </c>
      <c r="M6" s="33">
        <f t="shared" si="3"/>
        <v>6500</v>
      </c>
    </row>
    <row r="7" spans="1:13">
      <c r="A7" s="38">
        <v>6</v>
      </c>
      <c r="B7" s="39" t="s">
        <v>52</v>
      </c>
      <c r="C7" s="43">
        <v>2</v>
      </c>
      <c r="D7" s="42" t="s">
        <v>46</v>
      </c>
      <c r="E7" s="47">
        <v>616</v>
      </c>
      <c r="F7" s="47">
        <v>88</v>
      </c>
      <c r="G7" s="44">
        <f t="shared" si="4"/>
        <v>704</v>
      </c>
      <c r="H7" s="45">
        <f t="shared" si="5"/>
        <v>774.40000000000009</v>
      </c>
      <c r="I7" s="18">
        <v>6100</v>
      </c>
      <c r="J7" s="32">
        <f t="shared" si="0"/>
        <v>4294400</v>
      </c>
      <c r="K7" s="32">
        <f t="shared" si="1"/>
        <v>4079680</v>
      </c>
      <c r="L7" s="32">
        <f t="shared" si="2"/>
        <v>3435520</v>
      </c>
      <c r="M7" s="33">
        <f t="shared" si="3"/>
        <v>9000</v>
      </c>
    </row>
    <row r="8" spans="1:13">
      <c r="A8" s="38">
        <v>7</v>
      </c>
      <c r="B8" s="39" t="s">
        <v>53</v>
      </c>
      <c r="C8" s="43">
        <v>2</v>
      </c>
      <c r="D8" s="42" t="s">
        <v>46</v>
      </c>
      <c r="E8" s="47">
        <v>616</v>
      </c>
      <c r="F8" s="47">
        <v>88</v>
      </c>
      <c r="G8" s="44">
        <f t="shared" si="4"/>
        <v>704</v>
      </c>
      <c r="H8" s="45">
        <f t="shared" si="5"/>
        <v>774.40000000000009</v>
      </c>
      <c r="I8" s="18">
        <v>6100</v>
      </c>
      <c r="J8" s="32">
        <f t="shared" si="0"/>
        <v>4294400</v>
      </c>
      <c r="K8" s="32">
        <f t="shared" si="1"/>
        <v>4079680</v>
      </c>
      <c r="L8" s="32">
        <f t="shared" si="2"/>
        <v>3435520</v>
      </c>
      <c r="M8" s="33">
        <f t="shared" si="3"/>
        <v>9000</v>
      </c>
    </row>
    <row r="9" spans="1:13">
      <c r="A9" s="38">
        <v>8</v>
      </c>
      <c r="B9" s="39" t="s">
        <v>54</v>
      </c>
      <c r="C9" s="43">
        <v>2</v>
      </c>
      <c r="D9" s="42" t="s">
        <v>14</v>
      </c>
      <c r="E9" s="47">
        <v>428</v>
      </c>
      <c r="F9" s="47">
        <v>72</v>
      </c>
      <c r="G9" s="44">
        <f t="shared" si="4"/>
        <v>500</v>
      </c>
      <c r="H9" s="45">
        <f t="shared" si="5"/>
        <v>550</v>
      </c>
      <c r="I9" s="18">
        <v>6100</v>
      </c>
      <c r="J9" s="32">
        <f t="shared" si="0"/>
        <v>3050000</v>
      </c>
      <c r="K9" s="32">
        <f t="shared" si="1"/>
        <v>2897500</v>
      </c>
      <c r="L9" s="32">
        <f t="shared" si="2"/>
        <v>2440000</v>
      </c>
      <c r="M9" s="33">
        <f t="shared" si="3"/>
        <v>6500</v>
      </c>
    </row>
    <row r="10" spans="1:13">
      <c r="A10" s="38">
        <v>9</v>
      </c>
      <c r="B10" s="39" t="s">
        <v>55</v>
      </c>
      <c r="C10" s="43">
        <v>3</v>
      </c>
      <c r="D10" s="42" t="s">
        <v>14</v>
      </c>
      <c r="E10" s="47">
        <v>428</v>
      </c>
      <c r="F10" s="47">
        <v>72</v>
      </c>
      <c r="G10" s="44">
        <f t="shared" si="4"/>
        <v>500</v>
      </c>
      <c r="H10" s="45">
        <f t="shared" si="5"/>
        <v>550</v>
      </c>
      <c r="I10" s="18">
        <v>6100</v>
      </c>
      <c r="J10" s="32">
        <f t="shared" si="0"/>
        <v>3050000</v>
      </c>
      <c r="K10" s="32">
        <f t="shared" si="1"/>
        <v>2897500</v>
      </c>
      <c r="L10" s="32">
        <f t="shared" si="2"/>
        <v>2440000</v>
      </c>
      <c r="M10" s="33">
        <f t="shared" si="3"/>
        <v>6500</v>
      </c>
    </row>
    <row r="11" spans="1:13">
      <c r="A11" s="38">
        <v>10</v>
      </c>
      <c r="B11" s="39" t="s">
        <v>56</v>
      </c>
      <c r="C11" s="43">
        <v>3</v>
      </c>
      <c r="D11" s="42" t="s">
        <v>46</v>
      </c>
      <c r="E11" s="47">
        <v>616</v>
      </c>
      <c r="F11" s="47">
        <v>88</v>
      </c>
      <c r="G11" s="44">
        <f t="shared" si="4"/>
        <v>704</v>
      </c>
      <c r="H11" s="45">
        <f t="shared" si="5"/>
        <v>774.40000000000009</v>
      </c>
      <c r="I11" s="18">
        <v>6100</v>
      </c>
      <c r="J11" s="32">
        <f t="shared" si="0"/>
        <v>4294400</v>
      </c>
      <c r="K11" s="32">
        <f t="shared" si="1"/>
        <v>4079680</v>
      </c>
      <c r="L11" s="32">
        <f t="shared" si="2"/>
        <v>3435520</v>
      </c>
      <c r="M11" s="33">
        <f t="shared" si="3"/>
        <v>9000</v>
      </c>
    </row>
    <row r="12" spans="1:13">
      <c r="A12" s="38">
        <v>11</v>
      </c>
      <c r="B12" s="39" t="s">
        <v>57</v>
      </c>
      <c r="C12" s="43">
        <v>3</v>
      </c>
      <c r="D12" s="42" t="s">
        <v>46</v>
      </c>
      <c r="E12" s="47">
        <v>616</v>
      </c>
      <c r="F12" s="47">
        <v>88</v>
      </c>
      <c r="G12" s="44">
        <f t="shared" si="4"/>
        <v>704</v>
      </c>
      <c r="H12" s="45">
        <f t="shared" si="5"/>
        <v>774.40000000000009</v>
      </c>
      <c r="I12" s="18">
        <v>6100</v>
      </c>
      <c r="J12" s="32">
        <f t="shared" si="0"/>
        <v>4294400</v>
      </c>
      <c r="K12" s="32">
        <f t="shared" si="1"/>
        <v>4079680</v>
      </c>
      <c r="L12" s="32">
        <f t="shared" si="2"/>
        <v>3435520</v>
      </c>
      <c r="M12" s="33">
        <f t="shared" si="3"/>
        <v>9000</v>
      </c>
    </row>
    <row r="13" spans="1:13">
      <c r="A13" s="38">
        <v>12</v>
      </c>
      <c r="B13" s="39" t="s">
        <v>58</v>
      </c>
      <c r="C13" s="43">
        <v>3</v>
      </c>
      <c r="D13" s="42" t="s">
        <v>14</v>
      </c>
      <c r="E13" s="47">
        <v>428</v>
      </c>
      <c r="F13" s="47">
        <v>72</v>
      </c>
      <c r="G13" s="44">
        <f t="shared" si="4"/>
        <v>500</v>
      </c>
      <c r="H13" s="45">
        <f t="shared" si="5"/>
        <v>550</v>
      </c>
      <c r="I13" s="18">
        <v>6100</v>
      </c>
      <c r="J13" s="32">
        <f t="shared" si="0"/>
        <v>3050000</v>
      </c>
      <c r="K13" s="32">
        <f t="shared" si="1"/>
        <v>2897500</v>
      </c>
      <c r="L13" s="32">
        <f t="shared" si="2"/>
        <v>2440000</v>
      </c>
      <c r="M13" s="33">
        <f t="shared" si="3"/>
        <v>6500</v>
      </c>
    </row>
    <row r="14" spans="1:13">
      <c r="A14" s="38">
        <v>13</v>
      </c>
      <c r="B14" s="39" t="s">
        <v>59</v>
      </c>
      <c r="C14" s="43">
        <v>4</v>
      </c>
      <c r="D14" s="42" t="s">
        <v>14</v>
      </c>
      <c r="E14" s="47">
        <v>428</v>
      </c>
      <c r="F14" s="47">
        <v>72</v>
      </c>
      <c r="G14" s="44">
        <f t="shared" si="4"/>
        <v>500</v>
      </c>
      <c r="H14" s="45">
        <f t="shared" si="5"/>
        <v>550</v>
      </c>
      <c r="I14" s="18">
        <v>6100</v>
      </c>
      <c r="J14" s="32">
        <f t="shared" si="0"/>
        <v>3050000</v>
      </c>
      <c r="K14" s="32">
        <f t="shared" si="1"/>
        <v>2897500</v>
      </c>
      <c r="L14" s="32">
        <f t="shared" si="2"/>
        <v>2440000</v>
      </c>
      <c r="M14" s="33">
        <f t="shared" si="3"/>
        <v>6500</v>
      </c>
    </row>
    <row r="15" spans="1:13">
      <c r="A15" s="38">
        <v>14</v>
      </c>
      <c r="B15" s="39" t="s">
        <v>60</v>
      </c>
      <c r="C15" s="43">
        <v>4</v>
      </c>
      <c r="D15" s="42" t="s">
        <v>46</v>
      </c>
      <c r="E15" s="47">
        <v>616</v>
      </c>
      <c r="F15" s="47">
        <v>88</v>
      </c>
      <c r="G15" s="44">
        <f t="shared" si="4"/>
        <v>704</v>
      </c>
      <c r="H15" s="45">
        <f t="shared" si="5"/>
        <v>774.40000000000009</v>
      </c>
      <c r="I15" s="18">
        <v>6100</v>
      </c>
      <c r="J15" s="32">
        <f t="shared" si="0"/>
        <v>4294400</v>
      </c>
      <c r="K15" s="32">
        <f t="shared" si="1"/>
        <v>4079680</v>
      </c>
      <c r="L15" s="32">
        <f t="shared" si="2"/>
        <v>3435520</v>
      </c>
      <c r="M15" s="33">
        <f t="shared" si="3"/>
        <v>9000</v>
      </c>
    </row>
    <row r="16" spans="1:13">
      <c r="A16" s="38">
        <v>15</v>
      </c>
      <c r="B16" s="39" t="s">
        <v>61</v>
      </c>
      <c r="C16" s="43">
        <v>4</v>
      </c>
      <c r="D16" s="42" t="s">
        <v>46</v>
      </c>
      <c r="E16" s="47">
        <v>616</v>
      </c>
      <c r="F16" s="47">
        <v>88</v>
      </c>
      <c r="G16" s="44">
        <f t="shared" si="4"/>
        <v>704</v>
      </c>
      <c r="H16" s="45">
        <f t="shared" si="5"/>
        <v>774.40000000000009</v>
      </c>
      <c r="I16" s="18">
        <v>6100</v>
      </c>
      <c r="J16" s="32">
        <f t="shared" si="0"/>
        <v>4294400</v>
      </c>
      <c r="K16" s="32">
        <f t="shared" si="1"/>
        <v>4079680</v>
      </c>
      <c r="L16" s="32">
        <f t="shared" si="2"/>
        <v>3435520</v>
      </c>
      <c r="M16" s="33">
        <f t="shared" si="3"/>
        <v>9000</v>
      </c>
    </row>
    <row r="17" spans="1:13">
      <c r="A17" s="38">
        <v>16</v>
      </c>
      <c r="B17" s="39" t="s">
        <v>62</v>
      </c>
      <c r="C17" s="43">
        <v>4</v>
      </c>
      <c r="D17" s="42" t="s">
        <v>14</v>
      </c>
      <c r="E17" s="47">
        <v>428</v>
      </c>
      <c r="F17" s="47">
        <v>72</v>
      </c>
      <c r="G17" s="44">
        <f t="shared" si="4"/>
        <v>500</v>
      </c>
      <c r="H17" s="45">
        <f t="shared" si="5"/>
        <v>550</v>
      </c>
      <c r="I17" s="18">
        <v>6100</v>
      </c>
      <c r="J17" s="32">
        <f t="shared" si="0"/>
        <v>3050000</v>
      </c>
      <c r="K17" s="32">
        <f t="shared" si="1"/>
        <v>2897500</v>
      </c>
      <c r="L17" s="32">
        <f t="shared" si="2"/>
        <v>2440000</v>
      </c>
      <c r="M17" s="33">
        <f t="shared" si="3"/>
        <v>6500</v>
      </c>
    </row>
    <row r="18" spans="1:13">
      <c r="A18" s="38">
        <v>17</v>
      </c>
      <c r="B18" s="39" t="s">
        <v>63</v>
      </c>
      <c r="C18" s="43">
        <v>5</v>
      </c>
      <c r="D18" s="42" t="s">
        <v>14</v>
      </c>
      <c r="E18" s="47">
        <v>428</v>
      </c>
      <c r="F18" s="47">
        <v>72</v>
      </c>
      <c r="G18" s="44">
        <f t="shared" si="4"/>
        <v>500</v>
      </c>
      <c r="H18" s="45">
        <f t="shared" si="5"/>
        <v>550</v>
      </c>
      <c r="I18" s="18">
        <v>6100</v>
      </c>
      <c r="J18" s="32">
        <f t="shared" si="0"/>
        <v>3050000</v>
      </c>
      <c r="K18" s="32">
        <f t="shared" si="1"/>
        <v>2897500</v>
      </c>
      <c r="L18" s="32">
        <f t="shared" si="2"/>
        <v>2440000</v>
      </c>
      <c r="M18" s="33">
        <f t="shared" si="3"/>
        <v>6500</v>
      </c>
    </row>
    <row r="19" spans="1:13">
      <c r="A19" s="38">
        <v>18</v>
      </c>
      <c r="B19" s="39" t="s">
        <v>64</v>
      </c>
      <c r="C19" s="43">
        <v>5</v>
      </c>
      <c r="D19" s="42" t="s">
        <v>46</v>
      </c>
      <c r="E19" s="47">
        <v>616</v>
      </c>
      <c r="F19" s="47">
        <v>88</v>
      </c>
      <c r="G19" s="44">
        <f t="shared" si="4"/>
        <v>704</v>
      </c>
      <c r="H19" s="45">
        <f t="shared" si="5"/>
        <v>774.40000000000009</v>
      </c>
      <c r="I19" s="18">
        <v>6100</v>
      </c>
      <c r="J19" s="32">
        <f t="shared" si="0"/>
        <v>4294400</v>
      </c>
      <c r="K19" s="32">
        <f t="shared" si="1"/>
        <v>4079680</v>
      </c>
      <c r="L19" s="32">
        <f t="shared" si="2"/>
        <v>3435520</v>
      </c>
      <c r="M19" s="33">
        <f t="shared" si="3"/>
        <v>9000</v>
      </c>
    </row>
    <row r="20" spans="1:13">
      <c r="A20" s="38">
        <v>19</v>
      </c>
      <c r="B20" s="39" t="s">
        <v>65</v>
      </c>
      <c r="C20" s="43">
        <v>5</v>
      </c>
      <c r="D20" s="42" t="s">
        <v>46</v>
      </c>
      <c r="E20" s="47">
        <v>616</v>
      </c>
      <c r="F20" s="47">
        <v>88</v>
      </c>
      <c r="G20" s="44">
        <f t="shared" si="4"/>
        <v>704</v>
      </c>
      <c r="H20" s="45">
        <f t="shared" si="5"/>
        <v>774.40000000000009</v>
      </c>
      <c r="I20" s="18">
        <v>6100</v>
      </c>
      <c r="J20" s="32">
        <f t="shared" si="0"/>
        <v>4294400</v>
      </c>
      <c r="K20" s="32">
        <f t="shared" si="1"/>
        <v>4079680</v>
      </c>
      <c r="L20" s="32">
        <f t="shared" si="2"/>
        <v>3435520</v>
      </c>
      <c r="M20" s="33">
        <f t="shared" si="3"/>
        <v>9000</v>
      </c>
    </row>
    <row r="21" spans="1:13">
      <c r="A21" s="38">
        <v>20</v>
      </c>
      <c r="B21" s="39" t="s">
        <v>66</v>
      </c>
      <c r="C21" s="43">
        <v>5</v>
      </c>
      <c r="D21" s="42" t="s">
        <v>14</v>
      </c>
      <c r="E21" s="47">
        <v>428</v>
      </c>
      <c r="F21" s="47">
        <v>72</v>
      </c>
      <c r="G21" s="44">
        <f t="shared" si="4"/>
        <v>500</v>
      </c>
      <c r="H21" s="45">
        <f t="shared" si="5"/>
        <v>550</v>
      </c>
      <c r="I21" s="18">
        <v>6100</v>
      </c>
      <c r="J21" s="32">
        <f t="shared" si="0"/>
        <v>3050000</v>
      </c>
      <c r="K21" s="32">
        <f t="shared" si="1"/>
        <v>2897500</v>
      </c>
      <c r="L21" s="32">
        <f t="shared" si="2"/>
        <v>2440000</v>
      </c>
      <c r="M21" s="33">
        <f t="shared" si="3"/>
        <v>6500</v>
      </c>
    </row>
    <row r="22" spans="1:13">
      <c r="A22" s="38">
        <v>21</v>
      </c>
      <c r="B22" s="39" t="s">
        <v>67</v>
      </c>
      <c r="C22" s="43">
        <v>6</v>
      </c>
      <c r="D22" s="42" t="s">
        <v>14</v>
      </c>
      <c r="E22" s="47">
        <v>428</v>
      </c>
      <c r="F22" s="47">
        <v>72</v>
      </c>
      <c r="G22" s="44">
        <f t="shared" si="4"/>
        <v>500</v>
      </c>
      <c r="H22" s="45">
        <f t="shared" si="5"/>
        <v>550</v>
      </c>
      <c r="I22" s="18">
        <v>6100</v>
      </c>
      <c r="J22" s="32">
        <f t="shared" si="0"/>
        <v>3050000</v>
      </c>
      <c r="K22" s="32">
        <f t="shared" si="1"/>
        <v>2897500</v>
      </c>
      <c r="L22" s="32">
        <f t="shared" si="2"/>
        <v>2440000</v>
      </c>
      <c r="M22" s="33">
        <f t="shared" si="3"/>
        <v>6500</v>
      </c>
    </row>
    <row r="23" spans="1:13">
      <c r="A23" s="38">
        <v>22</v>
      </c>
      <c r="B23" s="39" t="s">
        <v>68</v>
      </c>
      <c r="C23" s="43">
        <v>6</v>
      </c>
      <c r="D23" s="42" t="s">
        <v>46</v>
      </c>
      <c r="E23" s="47">
        <v>616</v>
      </c>
      <c r="F23" s="47">
        <v>88</v>
      </c>
      <c r="G23" s="44">
        <f t="shared" si="4"/>
        <v>704</v>
      </c>
      <c r="H23" s="45">
        <f t="shared" si="5"/>
        <v>774.40000000000009</v>
      </c>
      <c r="I23" s="18">
        <v>6100</v>
      </c>
      <c r="J23" s="32">
        <f t="shared" si="0"/>
        <v>4294400</v>
      </c>
      <c r="K23" s="32">
        <f t="shared" si="1"/>
        <v>4079680</v>
      </c>
      <c r="L23" s="32">
        <f t="shared" si="2"/>
        <v>3435520</v>
      </c>
      <c r="M23" s="33">
        <f t="shared" si="3"/>
        <v>9000</v>
      </c>
    </row>
    <row r="24" spans="1:13">
      <c r="A24" s="38">
        <v>23</v>
      </c>
      <c r="B24" s="39" t="s">
        <v>69</v>
      </c>
      <c r="C24" s="43">
        <v>6</v>
      </c>
      <c r="D24" s="42" t="s">
        <v>46</v>
      </c>
      <c r="E24" s="47">
        <v>616</v>
      </c>
      <c r="F24" s="47">
        <v>88</v>
      </c>
      <c r="G24" s="44">
        <f t="shared" si="4"/>
        <v>704</v>
      </c>
      <c r="H24" s="45">
        <f t="shared" si="5"/>
        <v>774.40000000000009</v>
      </c>
      <c r="I24" s="18">
        <v>6100</v>
      </c>
      <c r="J24" s="32">
        <f t="shared" si="0"/>
        <v>4294400</v>
      </c>
      <c r="K24" s="32">
        <f t="shared" si="1"/>
        <v>4079680</v>
      </c>
      <c r="L24" s="32">
        <f t="shared" si="2"/>
        <v>3435520</v>
      </c>
      <c r="M24" s="33">
        <f t="shared" si="3"/>
        <v>9000</v>
      </c>
    </row>
    <row r="25" spans="1:13">
      <c r="A25" s="38">
        <v>24</v>
      </c>
      <c r="B25" s="39" t="s">
        <v>70</v>
      </c>
      <c r="C25" s="43">
        <v>6</v>
      </c>
      <c r="D25" s="42" t="s">
        <v>14</v>
      </c>
      <c r="E25" s="47">
        <v>428</v>
      </c>
      <c r="F25" s="47">
        <v>72</v>
      </c>
      <c r="G25" s="44">
        <f t="shared" si="4"/>
        <v>500</v>
      </c>
      <c r="H25" s="45">
        <f t="shared" si="5"/>
        <v>550</v>
      </c>
      <c r="I25" s="18">
        <v>6100</v>
      </c>
      <c r="J25" s="32">
        <f t="shared" si="0"/>
        <v>3050000</v>
      </c>
      <c r="K25" s="32">
        <f t="shared" si="1"/>
        <v>2897500</v>
      </c>
      <c r="L25" s="32">
        <f t="shared" si="2"/>
        <v>2440000</v>
      </c>
      <c r="M25" s="33">
        <f t="shared" si="3"/>
        <v>6500</v>
      </c>
    </row>
    <row r="26" spans="1:13">
      <c r="A26" s="38">
        <v>25</v>
      </c>
      <c r="B26" s="39" t="s">
        <v>71</v>
      </c>
      <c r="C26" s="43">
        <v>7</v>
      </c>
      <c r="D26" s="42" t="s">
        <v>14</v>
      </c>
      <c r="E26" s="47">
        <v>428</v>
      </c>
      <c r="F26" s="47">
        <v>72</v>
      </c>
      <c r="G26" s="44">
        <f t="shared" si="4"/>
        <v>500</v>
      </c>
      <c r="H26" s="45">
        <f t="shared" si="5"/>
        <v>550</v>
      </c>
      <c r="I26" s="18">
        <v>6100</v>
      </c>
      <c r="J26" s="32">
        <f t="shared" si="0"/>
        <v>3050000</v>
      </c>
      <c r="K26" s="32">
        <f t="shared" si="1"/>
        <v>2897500</v>
      </c>
      <c r="L26" s="32">
        <f t="shared" si="2"/>
        <v>2440000</v>
      </c>
      <c r="M26" s="33">
        <f t="shared" si="3"/>
        <v>6500</v>
      </c>
    </row>
    <row r="27" spans="1:13">
      <c r="A27" s="38">
        <v>26</v>
      </c>
      <c r="B27" s="39" t="s">
        <v>72</v>
      </c>
      <c r="C27" s="43">
        <v>7</v>
      </c>
      <c r="D27" s="42" t="s">
        <v>46</v>
      </c>
      <c r="E27" s="47">
        <v>616</v>
      </c>
      <c r="F27" s="47">
        <v>88</v>
      </c>
      <c r="G27" s="44">
        <f t="shared" si="4"/>
        <v>704</v>
      </c>
      <c r="H27" s="45">
        <f t="shared" si="5"/>
        <v>774.40000000000009</v>
      </c>
      <c r="I27" s="18">
        <v>6100</v>
      </c>
      <c r="J27" s="32">
        <f t="shared" si="0"/>
        <v>4294400</v>
      </c>
      <c r="K27" s="32">
        <f t="shared" si="1"/>
        <v>4079680</v>
      </c>
      <c r="L27" s="32">
        <f t="shared" si="2"/>
        <v>3435520</v>
      </c>
      <c r="M27" s="33">
        <f t="shared" si="3"/>
        <v>9000</v>
      </c>
    </row>
    <row r="28" spans="1:13">
      <c r="A28" s="38">
        <v>27</v>
      </c>
      <c r="B28" s="39" t="s">
        <v>73</v>
      </c>
      <c r="C28" s="43">
        <v>7</v>
      </c>
      <c r="D28" s="42" t="s">
        <v>46</v>
      </c>
      <c r="E28" s="47">
        <v>616</v>
      </c>
      <c r="F28" s="47">
        <v>88</v>
      </c>
      <c r="G28" s="44">
        <f t="shared" si="4"/>
        <v>704</v>
      </c>
      <c r="H28" s="45">
        <f t="shared" si="5"/>
        <v>774.40000000000009</v>
      </c>
      <c r="I28" s="18">
        <v>6100</v>
      </c>
      <c r="J28" s="32">
        <f t="shared" si="0"/>
        <v>4294400</v>
      </c>
      <c r="K28" s="32">
        <f t="shared" si="1"/>
        <v>4079680</v>
      </c>
      <c r="L28" s="32">
        <f t="shared" si="2"/>
        <v>3435520</v>
      </c>
      <c r="M28" s="33">
        <f t="shared" si="3"/>
        <v>9000</v>
      </c>
    </row>
    <row r="29" spans="1:13">
      <c r="A29" s="38">
        <v>28</v>
      </c>
      <c r="B29" s="39" t="s">
        <v>74</v>
      </c>
      <c r="C29" s="43">
        <v>7</v>
      </c>
      <c r="D29" s="42" t="s">
        <v>14</v>
      </c>
      <c r="E29" s="47">
        <v>428</v>
      </c>
      <c r="F29" s="47">
        <v>72</v>
      </c>
      <c r="G29" s="44">
        <f t="shared" si="4"/>
        <v>500</v>
      </c>
      <c r="H29" s="45">
        <f t="shared" si="5"/>
        <v>550</v>
      </c>
      <c r="I29" s="18">
        <v>6100</v>
      </c>
      <c r="J29" s="32">
        <f t="shared" si="0"/>
        <v>3050000</v>
      </c>
      <c r="K29" s="32">
        <f t="shared" si="1"/>
        <v>2897500</v>
      </c>
      <c r="L29" s="32">
        <f t="shared" si="2"/>
        <v>2440000</v>
      </c>
      <c r="M29" s="33">
        <f t="shared" si="3"/>
        <v>6500</v>
      </c>
    </row>
    <row r="30" spans="1:13" ht="16.5">
      <c r="A30" s="48" t="s">
        <v>2</v>
      </c>
      <c r="B30" s="49"/>
      <c r="C30" s="49"/>
      <c r="D30" s="50"/>
      <c r="E30" s="34">
        <f>SUM(E2:E29)</f>
        <v>14616</v>
      </c>
      <c r="F30" s="34">
        <f>SUM(F2:F29)</f>
        <v>2240</v>
      </c>
      <c r="G30" s="34">
        <f>SUM(G2:G29)</f>
        <v>16856</v>
      </c>
      <c r="H30" s="34">
        <f>SUM(H2:H29)</f>
        <v>18541.599999999999</v>
      </c>
      <c r="I30" s="16"/>
      <c r="J30" s="35">
        <f>SUM(J2:J29)</f>
        <v>102821600</v>
      </c>
      <c r="K30" s="35">
        <f>SUM(K2:K29)</f>
        <v>97680520</v>
      </c>
      <c r="L30" s="35">
        <f>SUM(L2:L29)</f>
        <v>82257280</v>
      </c>
      <c r="M30" s="36"/>
    </row>
  </sheetData>
  <mergeCells count="1">
    <mergeCell ref="A30:D3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85" zoomScaleNormal="85" workbookViewId="0">
      <selection activeCell="N17" sqref="N17"/>
    </sheetView>
  </sheetViews>
  <sheetFormatPr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25" zoomScaleNormal="25" workbookViewId="0">
      <selection activeCell="P10" sqref="P9:P10"/>
    </sheetView>
  </sheetViews>
  <sheetFormatPr defaultRowHeight="1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O15" sqref="O15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topLeftCell="A25" zoomScale="130" zoomScaleNormal="130" workbookViewId="0">
      <selection activeCell="H30" sqref="H30"/>
    </sheetView>
  </sheetViews>
  <sheetFormatPr defaultRowHeight="15"/>
  <cols>
    <col min="1" max="1" width="4.7109375" style="13" customWidth="1"/>
    <col min="2" max="2" width="6.85546875" customWidth="1"/>
    <col min="3" max="3" width="7" customWidth="1"/>
    <col min="4" max="4" width="9" customWidth="1"/>
    <col min="5" max="6" width="11.28515625" customWidth="1"/>
    <col min="7" max="7" width="13.7109375" customWidth="1"/>
    <col min="8" max="8" width="11.7109375" customWidth="1"/>
    <col min="9" max="9" width="13.28515625" customWidth="1"/>
    <col min="10" max="10" width="12.85546875" customWidth="1"/>
    <col min="11" max="11" width="15.5703125" customWidth="1"/>
    <col min="12" max="12" width="13.85546875" customWidth="1"/>
    <col min="13" max="13" width="11.42578125" style="20" customWidth="1"/>
    <col min="15" max="15" width="15.140625" bestFit="1" customWidth="1"/>
    <col min="16" max="16" width="15.28515625" customWidth="1"/>
    <col min="17" max="17" width="10.85546875" customWidth="1"/>
  </cols>
  <sheetData>
    <row r="1" spans="1:17" ht="54" customHeight="1">
      <c r="A1" s="5" t="s">
        <v>0</v>
      </c>
      <c r="B1" s="6" t="s">
        <v>3</v>
      </c>
      <c r="C1" s="6" t="s">
        <v>1</v>
      </c>
      <c r="D1" s="6" t="s">
        <v>4</v>
      </c>
      <c r="E1" s="7" t="s">
        <v>6</v>
      </c>
      <c r="F1" s="7" t="s">
        <v>13</v>
      </c>
      <c r="G1" s="11" t="s">
        <v>5</v>
      </c>
      <c r="H1" s="6" t="s">
        <v>12</v>
      </c>
      <c r="I1" s="6" t="s">
        <v>11</v>
      </c>
      <c r="J1" s="24" t="s">
        <v>7</v>
      </c>
      <c r="K1" s="24" t="s">
        <v>8</v>
      </c>
      <c r="L1" s="24" t="s">
        <v>9</v>
      </c>
      <c r="M1" s="6" t="s">
        <v>10</v>
      </c>
    </row>
    <row r="2" spans="1:17">
      <c r="A2" s="8">
        <v>1</v>
      </c>
      <c r="B2" s="39" t="s">
        <v>18</v>
      </c>
      <c r="C2" s="9">
        <v>1</v>
      </c>
      <c r="D2" s="12" t="s">
        <v>14</v>
      </c>
      <c r="E2" s="12">
        <v>428</v>
      </c>
      <c r="F2" s="12">
        <v>72</v>
      </c>
      <c r="G2" s="29">
        <f>F2+E2</f>
        <v>500</v>
      </c>
      <c r="H2" s="14">
        <f t="shared" ref="H2:H29" si="0">G2*1.1</f>
        <v>550</v>
      </c>
      <c r="I2" s="18">
        <v>6100</v>
      </c>
      <c r="J2" s="25">
        <f t="shared" ref="J2:J20" si="1">I2*G2</f>
        <v>3050000</v>
      </c>
      <c r="K2" s="25">
        <f t="shared" ref="K2:K20" si="2">J2*0.95</f>
        <v>2897500</v>
      </c>
      <c r="L2" s="25">
        <f t="shared" ref="L2:L5" si="3">J2*0.8</f>
        <v>2440000</v>
      </c>
      <c r="M2" s="19">
        <f t="shared" ref="M2:M20" si="4">MROUND((J2*0.025/12),500)</f>
        <v>6500</v>
      </c>
      <c r="O2" s="1"/>
      <c r="P2" s="2"/>
      <c r="Q2" s="2"/>
    </row>
    <row r="3" spans="1:17">
      <c r="A3" s="8">
        <v>2</v>
      </c>
      <c r="B3" s="39" t="s">
        <v>19</v>
      </c>
      <c r="C3" s="9">
        <v>1</v>
      </c>
      <c r="D3" s="12" t="s">
        <v>14</v>
      </c>
      <c r="E3" s="12">
        <v>428</v>
      </c>
      <c r="F3" s="12">
        <v>72</v>
      </c>
      <c r="G3" s="29">
        <f t="shared" ref="G3:G29" si="5">F3+E3</f>
        <v>500</v>
      </c>
      <c r="H3" s="14">
        <f t="shared" si="0"/>
        <v>550</v>
      </c>
      <c r="I3" s="18">
        <v>6100</v>
      </c>
      <c r="J3" s="25">
        <f t="shared" si="1"/>
        <v>3050000</v>
      </c>
      <c r="K3" s="25">
        <f t="shared" si="2"/>
        <v>2897500</v>
      </c>
      <c r="L3" s="25">
        <f t="shared" si="3"/>
        <v>2440000</v>
      </c>
      <c r="M3" s="19">
        <f t="shared" si="4"/>
        <v>6500</v>
      </c>
      <c r="O3" s="2"/>
      <c r="P3" s="2"/>
    </row>
    <row r="4" spans="1:17">
      <c r="A4" s="8">
        <v>3</v>
      </c>
      <c r="B4" s="39" t="s">
        <v>20</v>
      </c>
      <c r="C4" s="9">
        <v>1</v>
      </c>
      <c r="D4" s="12" t="s">
        <v>14</v>
      </c>
      <c r="E4" s="12">
        <v>428</v>
      </c>
      <c r="F4" s="12">
        <v>72</v>
      </c>
      <c r="G4" s="29">
        <f t="shared" si="5"/>
        <v>500</v>
      </c>
      <c r="H4" s="14">
        <f t="shared" si="0"/>
        <v>550</v>
      </c>
      <c r="I4" s="18">
        <v>6100</v>
      </c>
      <c r="J4" s="25">
        <f t="shared" si="1"/>
        <v>3050000</v>
      </c>
      <c r="K4" s="25">
        <f t="shared" si="2"/>
        <v>2897500</v>
      </c>
      <c r="L4" s="25">
        <f t="shared" si="3"/>
        <v>2440000</v>
      </c>
      <c r="M4" s="19">
        <f t="shared" si="4"/>
        <v>6500</v>
      </c>
      <c r="O4" s="2"/>
      <c r="P4" s="2"/>
    </row>
    <row r="5" spans="1:17">
      <c r="A5" s="8">
        <v>4</v>
      </c>
      <c r="B5" s="39" t="s">
        <v>21</v>
      </c>
      <c r="C5" s="9">
        <v>1</v>
      </c>
      <c r="D5" s="12" t="s">
        <v>14</v>
      </c>
      <c r="E5" s="12">
        <v>428</v>
      </c>
      <c r="F5" s="12">
        <v>72</v>
      </c>
      <c r="G5" s="29">
        <f t="shared" si="5"/>
        <v>500</v>
      </c>
      <c r="H5" s="14">
        <f t="shared" si="0"/>
        <v>550</v>
      </c>
      <c r="I5" s="18">
        <v>6100</v>
      </c>
      <c r="J5" s="25">
        <f t="shared" si="1"/>
        <v>3050000</v>
      </c>
      <c r="K5" s="25">
        <f t="shared" si="2"/>
        <v>2897500</v>
      </c>
      <c r="L5" s="25">
        <f t="shared" si="3"/>
        <v>2440000</v>
      </c>
      <c r="M5" s="19">
        <f t="shared" si="4"/>
        <v>6500</v>
      </c>
      <c r="O5" s="2"/>
      <c r="P5" s="2"/>
    </row>
    <row r="6" spans="1:17">
      <c r="A6" s="8">
        <v>5</v>
      </c>
      <c r="B6" s="39" t="s">
        <v>22</v>
      </c>
      <c r="C6" s="9">
        <v>2</v>
      </c>
      <c r="D6" s="12" t="s">
        <v>14</v>
      </c>
      <c r="E6" s="12">
        <v>428</v>
      </c>
      <c r="F6" s="12">
        <v>72</v>
      </c>
      <c r="G6" s="29">
        <f t="shared" si="5"/>
        <v>500</v>
      </c>
      <c r="H6" s="14">
        <f t="shared" si="0"/>
        <v>550</v>
      </c>
      <c r="I6" s="18">
        <v>6100</v>
      </c>
      <c r="J6" s="25">
        <f t="shared" si="1"/>
        <v>3050000</v>
      </c>
      <c r="K6" s="25">
        <f t="shared" si="2"/>
        <v>2897500</v>
      </c>
      <c r="L6" s="25">
        <f t="shared" ref="L6:L20" si="6">J6*0.8</f>
        <v>2440000</v>
      </c>
      <c r="M6" s="19">
        <f t="shared" si="4"/>
        <v>6500</v>
      </c>
      <c r="O6" s="2"/>
      <c r="P6" s="2"/>
    </row>
    <row r="7" spans="1:17">
      <c r="A7" s="8">
        <v>6</v>
      </c>
      <c r="B7" s="39" t="s">
        <v>23</v>
      </c>
      <c r="C7" s="9">
        <v>2</v>
      </c>
      <c r="D7" s="12" t="s">
        <v>14</v>
      </c>
      <c r="E7" s="12">
        <v>428</v>
      </c>
      <c r="F7" s="12">
        <v>72</v>
      </c>
      <c r="G7" s="29">
        <f t="shared" si="5"/>
        <v>500</v>
      </c>
      <c r="H7" s="14">
        <f t="shared" si="0"/>
        <v>550</v>
      </c>
      <c r="I7" s="18">
        <v>6100</v>
      </c>
      <c r="J7" s="25">
        <f t="shared" si="1"/>
        <v>3050000</v>
      </c>
      <c r="K7" s="25">
        <f t="shared" si="2"/>
        <v>2897500</v>
      </c>
      <c r="L7" s="25">
        <f t="shared" si="6"/>
        <v>2440000</v>
      </c>
      <c r="M7" s="19">
        <f t="shared" si="4"/>
        <v>6500</v>
      </c>
      <c r="O7" s="2"/>
      <c r="P7" s="2"/>
    </row>
    <row r="8" spans="1:17">
      <c r="A8" s="8">
        <v>7</v>
      </c>
      <c r="B8" s="39" t="s">
        <v>24</v>
      </c>
      <c r="C8" s="9">
        <v>2</v>
      </c>
      <c r="D8" s="12" t="s">
        <v>14</v>
      </c>
      <c r="E8" s="12">
        <v>428</v>
      </c>
      <c r="F8" s="12">
        <v>72</v>
      </c>
      <c r="G8" s="29">
        <f t="shared" si="5"/>
        <v>500</v>
      </c>
      <c r="H8" s="14">
        <f t="shared" si="0"/>
        <v>550</v>
      </c>
      <c r="I8" s="18">
        <v>6100</v>
      </c>
      <c r="J8" s="25">
        <f t="shared" si="1"/>
        <v>3050000</v>
      </c>
      <c r="K8" s="25">
        <f t="shared" si="2"/>
        <v>2897500</v>
      </c>
      <c r="L8" s="25">
        <f t="shared" si="6"/>
        <v>2440000</v>
      </c>
      <c r="M8" s="19">
        <f t="shared" si="4"/>
        <v>6500</v>
      </c>
      <c r="O8" s="2"/>
      <c r="P8" s="2"/>
    </row>
    <row r="9" spans="1:17">
      <c r="A9" s="8">
        <v>8</v>
      </c>
      <c r="B9" s="39" t="s">
        <v>25</v>
      </c>
      <c r="C9" s="9">
        <v>2</v>
      </c>
      <c r="D9" s="12" t="s">
        <v>14</v>
      </c>
      <c r="E9" s="12">
        <v>428</v>
      </c>
      <c r="F9" s="12">
        <v>72</v>
      </c>
      <c r="G9" s="29">
        <f t="shared" si="5"/>
        <v>500</v>
      </c>
      <c r="H9" s="14">
        <f t="shared" si="0"/>
        <v>550</v>
      </c>
      <c r="I9" s="18">
        <v>6100</v>
      </c>
      <c r="J9" s="25">
        <f t="shared" si="1"/>
        <v>3050000</v>
      </c>
      <c r="K9" s="25">
        <f t="shared" si="2"/>
        <v>2897500</v>
      </c>
      <c r="L9" s="25">
        <f t="shared" si="6"/>
        <v>2440000</v>
      </c>
      <c r="M9" s="19">
        <f t="shared" si="4"/>
        <v>6500</v>
      </c>
      <c r="O9" s="2"/>
      <c r="P9" s="2"/>
    </row>
    <row r="10" spans="1:17">
      <c r="A10" s="8">
        <v>9</v>
      </c>
      <c r="B10" s="39" t="s">
        <v>26</v>
      </c>
      <c r="C10" s="9">
        <v>3</v>
      </c>
      <c r="D10" s="12" t="s">
        <v>14</v>
      </c>
      <c r="E10" s="12">
        <v>428</v>
      </c>
      <c r="F10" s="12">
        <v>72</v>
      </c>
      <c r="G10" s="29">
        <f t="shared" si="5"/>
        <v>500</v>
      </c>
      <c r="H10" s="14">
        <f t="shared" si="0"/>
        <v>550</v>
      </c>
      <c r="I10" s="18">
        <v>6100</v>
      </c>
      <c r="J10" s="25">
        <f t="shared" si="1"/>
        <v>3050000</v>
      </c>
      <c r="K10" s="25">
        <f t="shared" si="2"/>
        <v>2897500</v>
      </c>
      <c r="L10" s="25">
        <f t="shared" si="6"/>
        <v>2440000</v>
      </c>
      <c r="M10" s="19">
        <f t="shared" si="4"/>
        <v>6500</v>
      </c>
      <c r="O10" s="2"/>
      <c r="P10" s="2"/>
    </row>
    <row r="11" spans="1:17">
      <c r="A11" s="8">
        <v>10</v>
      </c>
      <c r="B11" s="39" t="s">
        <v>27</v>
      </c>
      <c r="C11" s="9">
        <v>3</v>
      </c>
      <c r="D11" s="12" t="s">
        <v>14</v>
      </c>
      <c r="E11" s="12">
        <v>428</v>
      </c>
      <c r="F11" s="12">
        <v>72</v>
      </c>
      <c r="G11" s="29">
        <f t="shared" si="5"/>
        <v>500</v>
      </c>
      <c r="H11" s="14">
        <f t="shared" si="0"/>
        <v>550</v>
      </c>
      <c r="I11" s="18">
        <v>6100</v>
      </c>
      <c r="J11" s="25">
        <f t="shared" si="1"/>
        <v>3050000</v>
      </c>
      <c r="K11" s="25">
        <f t="shared" si="2"/>
        <v>2897500</v>
      </c>
      <c r="L11" s="25">
        <f t="shared" si="6"/>
        <v>2440000</v>
      </c>
      <c r="M11" s="19">
        <f t="shared" si="4"/>
        <v>6500</v>
      </c>
      <c r="O11" s="2"/>
      <c r="P11" s="2"/>
    </row>
    <row r="12" spans="1:17">
      <c r="A12" s="8">
        <v>11</v>
      </c>
      <c r="B12" s="39" t="s">
        <v>28</v>
      </c>
      <c r="C12" s="9">
        <v>3</v>
      </c>
      <c r="D12" s="12" t="s">
        <v>14</v>
      </c>
      <c r="E12" s="12">
        <v>428</v>
      </c>
      <c r="F12" s="12">
        <v>72</v>
      </c>
      <c r="G12" s="29">
        <f t="shared" si="5"/>
        <v>500</v>
      </c>
      <c r="H12" s="14">
        <f t="shared" si="0"/>
        <v>550</v>
      </c>
      <c r="I12" s="18">
        <v>6100</v>
      </c>
      <c r="J12" s="25">
        <f t="shared" si="1"/>
        <v>3050000</v>
      </c>
      <c r="K12" s="25">
        <f t="shared" si="2"/>
        <v>2897500</v>
      </c>
      <c r="L12" s="25">
        <f t="shared" si="6"/>
        <v>2440000</v>
      </c>
      <c r="M12" s="19">
        <f t="shared" si="4"/>
        <v>6500</v>
      </c>
      <c r="O12" s="2"/>
      <c r="P12" s="2"/>
    </row>
    <row r="13" spans="1:17">
      <c r="A13" s="8">
        <v>12</v>
      </c>
      <c r="B13" s="39" t="s">
        <v>29</v>
      </c>
      <c r="C13" s="9">
        <v>3</v>
      </c>
      <c r="D13" s="12" t="s">
        <v>14</v>
      </c>
      <c r="E13" s="12">
        <v>428</v>
      </c>
      <c r="F13" s="12">
        <v>72</v>
      </c>
      <c r="G13" s="29">
        <f t="shared" si="5"/>
        <v>500</v>
      </c>
      <c r="H13" s="14">
        <f t="shared" si="0"/>
        <v>550</v>
      </c>
      <c r="I13" s="18">
        <v>6100</v>
      </c>
      <c r="J13" s="25">
        <f t="shared" si="1"/>
        <v>3050000</v>
      </c>
      <c r="K13" s="25">
        <f t="shared" si="2"/>
        <v>2897500</v>
      </c>
      <c r="L13" s="25">
        <f t="shared" si="6"/>
        <v>2440000</v>
      </c>
      <c r="M13" s="19">
        <f t="shared" si="4"/>
        <v>6500</v>
      </c>
      <c r="O13" s="2"/>
      <c r="P13" s="2"/>
    </row>
    <row r="14" spans="1:17">
      <c r="A14" s="8">
        <v>13</v>
      </c>
      <c r="B14" s="39" t="s">
        <v>30</v>
      </c>
      <c r="C14" s="9">
        <v>4</v>
      </c>
      <c r="D14" s="12" t="s">
        <v>14</v>
      </c>
      <c r="E14" s="12">
        <v>428</v>
      </c>
      <c r="F14" s="12">
        <v>72</v>
      </c>
      <c r="G14" s="29">
        <f t="shared" si="5"/>
        <v>500</v>
      </c>
      <c r="H14" s="14">
        <f t="shared" si="0"/>
        <v>550</v>
      </c>
      <c r="I14" s="18">
        <v>6100</v>
      </c>
      <c r="J14" s="25">
        <f t="shared" si="1"/>
        <v>3050000</v>
      </c>
      <c r="K14" s="25">
        <f t="shared" si="2"/>
        <v>2897500</v>
      </c>
      <c r="L14" s="25">
        <f t="shared" si="6"/>
        <v>2440000</v>
      </c>
      <c r="M14" s="19">
        <f t="shared" si="4"/>
        <v>6500</v>
      </c>
      <c r="O14" s="2"/>
      <c r="P14" s="2"/>
    </row>
    <row r="15" spans="1:17">
      <c r="A15" s="8">
        <v>14</v>
      </c>
      <c r="B15" s="39" t="s">
        <v>31</v>
      </c>
      <c r="C15" s="9">
        <v>4</v>
      </c>
      <c r="D15" s="12" t="s">
        <v>14</v>
      </c>
      <c r="E15" s="12">
        <v>428</v>
      </c>
      <c r="F15" s="12">
        <v>72</v>
      </c>
      <c r="G15" s="29">
        <f t="shared" si="5"/>
        <v>500</v>
      </c>
      <c r="H15" s="14">
        <f t="shared" si="0"/>
        <v>550</v>
      </c>
      <c r="I15" s="18">
        <v>6100</v>
      </c>
      <c r="J15" s="25">
        <f t="shared" si="1"/>
        <v>3050000</v>
      </c>
      <c r="K15" s="25">
        <f t="shared" si="2"/>
        <v>2897500</v>
      </c>
      <c r="L15" s="25">
        <f t="shared" si="6"/>
        <v>2440000</v>
      </c>
      <c r="M15" s="19">
        <f t="shared" si="4"/>
        <v>6500</v>
      </c>
      <c r="O15" s="3"/>
    </row>
    <row r="16" spans="1:17">
      <c r="A16" s="8">
        <v>15</v>
      </c>
      <c r="B16" s="39" t="s">
        <v>32</v>
      </c>
      <c r="C16" s="9">
        <v>4</v>
      </c>
      <c r="D16" s="12" t="s">
        <v>14</v>
      </c>
      <c r="E16" s="12">
        <v>428</v>
      </c>
      <c r="F16" s="12">
        <v>72</v>
      </c>
      <c r="G16" s="29">
        <f t="shared" si="5"/>
        <v>500</v>
      </c>
      <c r="H16" s="14">
        <f t="shared" si="0"/>
        <v>550</v>
      </c>
      <c r="I16" s="18">
        <v>6100</v>
      </c>
      <c r="J16" s="25">
        <f t="shared" si="1"/>
        <v>3050000</v>
      </c>
      <c r="K16" s="25">
        <f t="shared" si="2"/>
        <v>2897500</v>
      </c>
      <c r="L16" s="25">
        <f t="shared" si="6"/>
        <v>2440000</v>
      </c>
      <c r="M16" s="19">
        <f t="shared" si="4"/>
        <v>6500</v>
      </c>
      <c r="O16" s="4"/>
    </row>
    <row r="17" spans="1:13">
      <c r="A17" s="8">
        <v>16</v>
      </c>
      <c r="B17" s="39" t="s">
        <v>33</v>
      </c>
      <c r="C17" s="9">
        <v>4</v>
      </c>
      <c r="D17" s="12" t="s">
        <v>14</v>
      </c>
      <c r="E17" s="12">
        <v>428</v>
      </c>
      <c r="F17" s="12">
        <v>72</v>
      </c>
      <c r="G17" s="29">
        <f t="shared" si="5"/>
        <v>500</v>
      </c>
      <c r="H17" s="14">
        <f t="shared" si="0"/>
        <v>550</v>
      </c>
      <c r="I17" s="18">
        <v>6100</v>
      </c>
      <c r="J17" s="25">
        <f t="shared" si="1"/>
        <v>3050000</v>
      </c>
      <c r="K17" s="25">
        <f t="shared" si="2"/>
        <v>2897500</v>
      </c>
      <c r="L17" s="25">
        <f t="shared" si="6"/>
        <v>2440000</v>
      </c>
      <c r="M17" s="19">
        <f t="shared" si="4"/>
        <v>6500</v>
      </c>
    </row>
    <row r="18" spans="1:13">
      <c r="A18" s="8">
        <v>17</v>
      </c>
      <c r="B18" s="39" t="s">
        <v>34</v>
      </c>
      <c r="C18" s="9">
        <v>5</v>
      </c>
      <c r="D18" s="12" t="s">
        <v>14</v>
      </c>
      <c r="E18" s="12">
        <v>428</v>
      </c>
      <c r="F18" s="12">
        <v>72</v>
      </c>
      <c r="G18" s="29">
        <f t="shared" si="5"/>
        <v>500</v>
      </c>
      <c r="H18" s="14">
        <f t="shared" si="0"/>
        <v>550</v>
      </c>
      <c r="I18" s="18">
        <v>6100</v>
      </c>
      <c r="J18" s="25">
        <f t="shared" si="1"/>
        <v>3050000</v>
      </c>
      <c r="K18" s="25">
        <f t="shared" si="2"/>
        <v>2897500</v>
      </c>
      <c r="L18" s="25">
        <f t="shared" si="6"/>
        <v>2440000</v>
      </c>
      <c r="M18" s="19">
        <f t="shared" si="4"/>
        <v>6500</v>
      </c>
    </row>
    <row r="19" spans="1:13">
      <c r="A19" s="8">
        <v>18</v>
      </c>
      <c r="B19" s="39" t="s">
        <v>35</v>
      </c>
      <c r="C19" s="9">
        <v>5</v>
      </c>
      <c r="D19" s="12" t="s">
        <v>14</v>
      </c>
      <c r="E19" s="12">
        <v>428</v>
      </c>
      <c r="F19" s="12">
        <v>72</v>
      </c>
      <c r="G19" s="29">
        <f t="shared" si="5"/>
        <v>500</v>
      </c>
      <c r="H19" s="14">
        <f t="shared" si="0"/>
        <v>550</v>
      </c>
      <c r="I19" s="18">
        <v>6100</v>
      </c>
      <c r="J19" s="25">
        <f t="shared" si="1"/>
        <v>3050000</v>
      </c>
      <c r="K19" s="25">
        <f t="shared" si="2"/>
        <v>2897500</v>
      </c>
      <c r="L19" s="25">
        <f t="shared" si="6"/>
        <v>2440000</v>
      </c>
      <c r="M19" s="19">
        <f t="shared" si="4"/>
        <v>6500</v>
      </c>
    </row>
    <row r="20" spans="1:13">
      <c r="A20" s="8">
        <v>19</v>
      </c>
      <c r="B20" s="39" t="s">
        <v>36</v>
      </c>
      <c r="C20" s="9">
        <v>5</v>
      </c>
      <c r="D20" s="12" t="s">
        <v>14</v>
      </c>
      <c r="E20" s="12">
        <v>428</v>
      </c>
      <c r="F20" s="12">
        <v>72</v>
      </c>
      <c r="G20" s="29">
        <f t="shared" si="5"/>
        <v>500</v>
      </c>
      <c r="H20" s="14">
        <f t="shared" si="0"/>
        <v>550</v>
      </c>
      <c r="I20" s="18">
        <v>6100</v>
      </c>
      <c r="J20" s="25">
        <f t="shared" si="1"/>
        <v>3050000</v>
      </c>
      <c r="K20" s="25">
        <f t="shared" si="2"/>
        <v>2897500</v>
      </c>
      <c r="L20" s="25">
        <f t="shared" si="6"/>
        <v>2440000</v>
      </c>
      <c r="M20" s="19">
        <f t="shared" si="4"/>
        <v>6500</v>
      </c>
    </row>
    <row r="21" spans="1:13">
      <c r="A21" s="8">
        <v>20</v>
      </c>
      <c r="B21" s="39" t="s">
        <v>37</v>
      </c>
      <c r="C21" s="9">
        <v>5</v>
      </c>
      <c r="D21" s="12" t="s">
        <v>14</v>
      </c>
      <c r="E21" s="12">
        <v>428</v>
      </c>
      <c r="F21" s="12">
        <v>72</v>
      </c>
      <c r="G21" s="29">
        <f t="shared" si="5"/>
        <v>500</v>
      </c>
      <c r="H21" s="14">
        <f t="shared" si="0"/>
        <v>550</v>
      </c>
      <c r="I21" s="18">
        <v>6100</v>
      </c>
      <c r="J21" s="25">
        <f t="shared" ref="J21:J29" si="7">I21*G21</f>
        <v>3050000</v>
      </c>
      <c r="K21" s="25">
        <f t="shared" ref="K21:K29" si="8">J21*0.95</f>
        <v>2897500</v>
      </c>
      <c r="L21" s="25">
        <f t="shared" ref="L21:L29" si="9">J21*0.8</f>
        <v>2440000</v>
      </c>
      <c r="M21" s="19">
        <f t="shared" ref="M21:M29" si="10">MROUND((J21*0.025/12),500)</f>
        <v>6500</v>
      </c>
    </row>
    <row r="22" spans="1:13">
      <c r="A22" s="8">
        <v>21</v>
      </c>
      <c r="B22" s="39" t="s">
        <v>38</v>
      </c>
      <c r="C22" s="9">
        <v>6</v>
      </c>
      <c r="D22" s="12" t="s">
        <v>14</v>
      </c>
      <c r="E22" s="12">
        <v>428</v>
      </c>
      <c r="F22" s="12">
        <v>72</v>
      </c>
      <c r="G22" s="29">
        <f t="shared" si="5"/>
        <v>500</v>
      </c>
      <c r="H22" s="14">
        <f t="shared" si="0"/>
        <v>550</v>
      </c>
      <c r="I22" s="18">
        <v>6100</v>
      </c>
      <c r="J22" s="25">
        <f t="shared" si="7"/>
        <v>3050000</v>
      </c>
      <c r="K22" s="25">
        <f t="shared" si="8"/>
        <v>2897500</v>
      </c>
      <c r="L22" s="25">
        <f t="shared" si="9"/>
        <v>2440000</v>
      </c>
      <c r="M22" s="19">
        <f t="shared" si="10"/>
        <v>6500</v>
      </c>
    </row>
    <row r="23" spans="1:13">
      <c r="A23" s="8">
        <v>22</v>
      </c>
      <c r="B23" s="39" t="s">
        <v>39</v>
      </c>
      <c r="C23" s="9">
        <v>6</v>
      </c>
      <c r="D23" s="12" t="s">
        <v>14</v>
      </c>
      <c r="E23" s="12">
        <v>428</v>
      </c>
      <c r="F23" s="12">
        <v>72</v>
      </c>
      <c r="G23" s="29">
        <f t="shared" si="5"/>
        <v>500</v>
      </c>
      <c r="H23" s="14">
        <f t="shared" si="0"/>
        <v>550</v>
      </c>
      <c r="I23" s="18">
        <v>6100</v>
      </c>
      <c r="J23" s="25">
        <f t="shared" si="7"/>
        <v>3050000</v>
      </c>
      <c r="K23" s="25">
        <f t="shared" si="8"/>
        <v>2897500</v>
      </c>
      <c r="L23" s="25">
        <f t="shared" si="9"/>
        <v>2440000</v>
      </c>
      <c r="M23" s="19">
        <f t="shared" si="10"/>
        <v>6500</v>
      </c>
    </row>
    <row r="24" spans="1:13">
      <c r="A24" s="8">
        <v>23</v>
      </c>
      <c r="B24" s="39" t="s">
        <v>40</v>
      </c>
      <c r="C24" s="9">
        <v>6</v>
      </c>
      <c r="D24" s="12" t="s">
        <v>14</v>
      </c>
      <c r="E24" s="12">
        <v>428</v>
      </c>
      <c r="F24" s="12">
        <v>72</v>
      </c>
      <c r="G24" s="29">
        <f t="shared" si="5"/>
        <v>500</v>
      </c>
      <c r="H24" s="14">
        <f t="shared" si="0"/>
        <v>550</v>
      </c>
      <c r="I24" s="18">
        <v>6100</v>
      </c>
      <c r="J24" s="25">
        <f t="shared" si="7"/>
        <v>3050000</v>
      </c>
      <c r="K24" s="25">
        <f t="shared" si="8"/>
        <v>2897500</v>
      </c>
      <c r="L24" s="25">
        <f t="shared" si="9"/>
        <v>2440000</v>
      </c>
      <c r="M24" s="19">
        <f t="shared" si="10"/>
        <v>6500</v>
      </c>
    </row>
    <row r="25" spans="1:13">
      <c r="A25" s="8">
        <v>24</v>
      </c>
      <c r="B25" s="39" t="s">
        <v>41</v>
      </c>
      <c r="C25" s="9">
        <v>6</v>
      </c>
      <c r="D25" s="12" t="s">
        <v>14</v>
      </c>
      <c r="E25" s="12">
        <v>428</v>
      </c>
      <c r="F25" s="12">
        <v>72</v>
      </c>
      <c r="G25" s="29">
        <f t="shared" si="5"/>
        <v>500</v>
      </c>
      <c r="H25" s="14">
        <f t="shared" si="0"/>
        <v>550</v>
      </c>
      <c r="I25" s="18">
        <v>6100</v>
      </c>
      <c r="J25" s="25">
        <f t="shared" si="7"/>
        <v>3050000</v>
      </c>
      <c r="K25" s="25">
        <f t="shared" si="8"/>
        <v>2897500</v>
      </c>
      <c r="L25" s="25">
        <f t="shared" si="9"/>
        <v>2440000</v>
      </c>
      <c r="M25" s="19">
        <f t="shared" si="10"/>
        <v>6500</v>
      </c>
    </row>
    <row r="26" spans="1:13">
      <c r="A26" s="8">
        <v>25</v>
      </c>
      <c r="B26" s="39" t="s">
        <v>42</v>
      </c>
      <c r="C26" s="9">
        <v>7</v>
      </c>
      <c r="D26" s="12" t="s">
        <v>14</v>
      </c>
      <c r="E26" s="12">
        <v>428</v>
      </c>
      <c r="F26" s="12">
        <v>72</v>
      </c>
      <c r="G26" s="29">
        <f t="shared" si="5"/>
        <v>500</v>
      </c>
      <c r="H26" s="14">
        <f t="shared" si="0"/>
        <v>550</v>
      </c>
      <c r="I26" s="18">
        <v>6100</v>
      </c>
      <c r="J26" s="25">
        <f t="shared" si="7"/>
        <v>3050000</v>
      </c>
      <c r="K26" s="25">
        <f t="shared" si="8"/>
        <v>2897500</v>
      </c>
      <c r="L26" s="25">
        <f t="shared" si="9"/>
        <v>2440000</v>
      </c>
      <c r="M26" s="19">
        <f t="shared" si="10"/>
        <v>6500</v>
      </c>
    </row>
    <row r="27" spans="1:13">
      <c r="A27" s="8">
        <v>26</v>
      </c>
      <c r="B27" s="39" t="s">
        <v>43</v>
      </c>
      <c r="C27" s="9">
        <v>7</v>
      </c>
      <c r="D27" s="12" t="s">
        <v>14</v>
      </c>
      <c r="E27" s="12">
        <v>428</v>
      </c>
      <c r="F27" s="12">
        <v>72</v>
      </c>
      <c r="G27" s="29">
        <f t="shared" si="5"/>
        <v>500</v>
      </c>
      <c r="H27" s="14">
        <f t="shared" si="0"/>
        <v>550</v>
      </c>
      <c r="I27" s="18">
        <v>6100</v>
      </c>
      <c r="J27" s="25">
        <f t="shared" si="7"/>
        <v>3050000</v>
      </c>
      <c r="K27" s="25">
        <f t="shared" si="8"/>
        <v>2897500</v>
      </c>
      <c r="L27" s="25">
        <f t="shared" si="9"/>
        <v>2440000</v>
      </c>
      <c r="M27" s="19">
        <f t="shared" si="10"/>
        <v>6500</v>
      </c>
    </row>
    <row r="28" spans="1:13">
      <c r="A28" s="8">
        <v>27</v>
      </c>
      <c r="B28" s="39" t="s">
        <v>44</v>
      </c>
      <c r="C28" s="9">
        <v>7</v>
      </c>
      <c r="D28" s="12" t="s">
        <v>14</v>
      </c>
      <c r="E28" s="12">
        <v>428</v>
      </c>
      <c r="F28" s="12">
        <v>72</v>
      </c>
      <c r="G28" s="29">
        <f t="shared" si="5"/>
        <v>500</v>
      </c>
      <c r="H28" s="14">
        <f t="shared" si="0"/>
        <v>550</v>
      </c>
      <c r="I28" s="18">
        <v>6100</v>
      </c>
      <c r="J28" s="25">
        <f t="shared" si="7"/>
        <v>3050000</v>
      </c>
      <c r="K28" s="25">
        <f t="shared" si="8"/>
        <v>2897500</v>
      </c>
      <c r="L28" s="25">
        <f t="shared" si="9"/>
        <v>2440000</v>
      </c>
      <c r="M28" s="19">
        <f t="shared" si="10"/>
        <v>6500</v>
      </c>
    </row>
    <row r="29" spans="1:13">
      <c r="A29" s="8">
        <v>28</v>
      </c>
      <c r="B29" s="39" t="s">
        <v>45</v>
      </c>
      <c r="C29" s="9">
        <v>7</v>
      </c>
      <c r="D29" s="12" t="s">
        <v>14</v>
      </c>
      <c r="E29" s="12">
        <v>428</v>
      </c>
      <c r="F29" s="12">
        <v>72</v>
      </c>
      <c r="G29" s="29">
        <f t="shared" si="5"/>
        <v>500</v>
      </c>
      <c r="H29" s="14">
        <f t="shared" si="0"/>
        <v>550</v>
      </c>
      <c r="I29" s="18">
        <v>6100</v>
      </c>
      <c r="J29" s="25">
        <f t="shared" si="7"/>
        <v>3050000</v>
      </c>
      <c r="K29" s="25">
        <f t="shared" si="8"/>
        <v>2897500</v>
      </c>
      <c r="L29" s="25">
        <f t="shared" si="9"/>
        <v>2440000</v>
      </c>
      <c r="M29" s="19">
        <f t="shared" si="10"/>
        <v>6500</v>
      </c>
    </row>
    <row r="30" spans="1:13" ht="16.5">
      <c r="A30" s="51" t="s">
        <v>2</v>
      </c>
      <c r="B30" s="52"/>
      <c r="C30" s="52"/>
      <c r="D30" s="53"/>
      <c r="E30" s="15">
        <f>SUM(E2:E29)</f>
        <v>11984</v>
      </c>
      <c r="F30" s="15">
        <f>SUM(F2:F29)</f>
        <v>2016</v>
      </c>
      <c r="G30" s="15">
        <f>SUM(G2:G29)</f>
        <v>14000</v>
      </c>
      <c r="H30" s="15">
        <f>SUM(H2:H29)</f>
        <v>15400</v>
      </c>
      <c r="I30" s="16"/>
      <c r="J30" s="26">
        <f>SUM(J2:J29)</f>
        <v>85400000</v>
      </c>
      <c r="K30" s="26">
        <f>SUM(K2:K29)</f>
        <v>81130000</v>
      </c>
      <c r="L30" s="26">
        <f>SUM(L2:L29)</f>
        <v>68320000</v>
      </c>
      <c r="M30" s="10"/>
    </row>
    <row r="31" spans="1:13">
      <c r="G31" s="28"/>
      <c r="H31" s="22"/>
      <c r="J31" s="27"/>
      <c r="M31" s="30"/>
    </row>
    <row r="35" spans="5:12">
      <c r="I35" s="54"/>
      <c r="J35" s="54"/>
    </row>
    <row r="37" spans="5:12">
      <c r="E37" s="20"/>
      <c r="F37" s="20"/>
    </row>
    <row r="38" spans="5:12">
      <c r="E38" s="20"/>
      <c r="F38" s="20"/>
    </row>
    <row r="39" spans="5:12">
      <c r="E39" s="20"/>
      <c r="F39" s="20"/>
    </row>
    <row r="40" spans="5:12">
      <c r="E40" s="20"/>
      <c r="F40" s="20"/>
    </row>
    <row r="41" spans="5:12">
      <c r="E41" s="23"/>
      <c r="F41" s="23"/>
      <c r="G41" s="23"/>
      <c r="H41" s="23"/>
      <c r="I41" s="23"/>
      <c r="J41" s="23"/>
      <c r="K41" s="23"/>
      <c r="L41" s="23"/>
    </row>
    <row r="42" spans="5:12">
      <c r="E42" s="20"/>
      <c r="F42" s="20"/>
      <c r="G42" s="20"/>
      <c r="H42" s="21"/>
      <c r="I42" s="20"/>
      <c r="J42" s="21"/>
      <c r="K42" s="21"/>
      <c r="L42" s="21"/>
    </row>
    <row r="43" spans="5:12">
      <c r="E43" s="20"/>
      <c r="F43" s="20"/>
      <c r="G43" s="20"/>
      <c r="H43" s="21"/>
      <c r="I43" s="20"/>
      <c r="J43" s="21"/>
      <c r="K43" s="21"/>
      <c r="L43" s="21"/>
    </row>
    <row r="44" spans="5:12">
      <c r="E44" s="20"/>
      <c r="F44" s="20"/>
      <c r="G44" s="20"/>
      <c r="H44" s="21"/>
      <c r="I44" s="20"/>
      <c r="J44" s="21"/>
      <c r="K44" s="21"/>
      <c r="L44" s="21"/>
    </row>
    <row r="45" spans="5:12">
      <c r="E45" s="20"/>
      <c r="F45" s="20"/>
      <c r="G45" s="20"/>
      <c r="H45" s="21"/>
      <c r="I45" s="20"/>
      <c r="J45" s="21"/>
      <c r="K45" s="21"/>
      <c r="L45" s="21"/>
    </row>
    <row r="46" spans="5:12">
      <c r="I46" s="20"/>
    </row>
    <row r="48" spans="5:12">
      <c r="E48" s="20"/>
      <c r="F48" s="20"/>
      <c r="G48" s="20"/>
    </row>
    <row r="49" spans="5:9">
      <c r="E49" s="20"/>
      <c r="F49" s="20"/>
      <c r="G49" s="20"/>
    </row>
    <row r="50" spans="5:9">
      <c r="E50" s="20"/>
      <c r="F50" s="20"/>
      <c r="G50" s="20"/>
    </row>
    <row r="51" spans="5:9">
      <c r="E51" s="20"/>
      <c r="F51" s="20"/>
      <c r="G51" s="17"/>
      <c r="H51" s="17"/>
      <c r="I51" s="17"/>
    </row>
    <row r="52" spans="5:9">
      <c r="E52" s="23"/>
      <c r="F52" s="23"/>
    </row>
    <row r="56" spans="5:9">
      <c r="E56" s="20"/>
      <c r="F56" s="20"/>
    </row>
    <row r="57" spans="5:9">
      <c r="E57" s="20"/>
      <c r="F57" s="20"/>
    </row>
    <row r="58" spans="5:9">
      <c r="E58" s="20"/>
      <c r="F58" s="20"/>
    </row>
  </sheetData>
  <mergeCells count="2">
    <mergeCell ref="A30:D30"/>
    <mergeCell ref="I35:J3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0"/>
  <sheetViews>
    <sheetView topLeftCell="C19" zoomScale="130" zoomScaleNormal="130" workbookViewId="0">
      <selection activeCell="E36" sqref="E36"/>
    </sheetView>
  </sheetViews>
  <sheetFormatPr defaultRowHeight="15"/>
  <cols>
    <col min="3" max="3" width="7.42578125" customWidth="1"/>
    <col min="9" max="9" width="13.85546875" customWidth="1"/>
    <col min="10" max="10" width="9.5703125" customWidth="1"/>
    <col min="11" max="11" width="12" customWidth="1"/>
    <col min="12" max="12" width="14" customWidth="1"/>
    <col min="13" max="13" width="13.28515625" customWidth="1"/>
    <col min="14" max="14" width="12.42578125" customWidth="1"/>
  </cols>
  <sheetData>
    <row r="1" spans="3:15" ht="54">
      <c r="C1" s="5" t="s">
        <v>0</v>
      </c>
      <c r="D1" s="6" t="s">
        <v>3</v>
      </c>
      <c r="E1" s="6" t="s">
        <v>1</v>
      </c>
      <c r="F1" s="6" t="s">
        <v>4</v>
      </c>
      <c r="G1" s="7" t="s">
        <v>6</v>
      </c>
      <c r="H1" s="7" t="s">
        <v>13</v>
      </c>
      <c r="I1" s="11" t="s">
        <v>5</v>
      </c>
      <c r="J1" s="6" t="s">
        <v>12</v>
      </c>
      <c r="K1" s="6" t="s">
        <v>11</v>
      </c>
      <c r="L1" s="24" t="s">
        <v>7</v>
      </c>
      <c r="M1" s="24" t="s">
        <v>8</v>
      </c>
      <c r="N1" s="24" t="s">
        <v>9</v>
      </c>
      <c r="O1" s="6" t="s">
        <v>10</v>
      </c>
    </row>
    <row r="2" spans="3:15">
      <c r="C2" s="8">
        <v>1</v>
      </c>
      <c r="D2" s="39" t="s">
        <v>18</v>
      </c>
      <c r="E2" s="9">
        <v>1</v>
      </c>
      <c r="F2" s="12" t="s">
        <v>14</v>
      </c>
      <c r="G2" s="12">
        <v>428</v>
      </c>
      <c r="H2" s="12">
        <v>72</v>
      </c>
      <c r="I2" s="29">
        <f>H2+G2</f>
        <v>500</v>
      </c>
      <c r="J2" s="14">
        <f t="shared" ref="J2:J29" si="0">I2*1.1</f>
        <v>550</v>
      </c>
      <c r="K2" s="18">
        <v>6100</v>
      </c>
      <c r="L2" s="25">
        <f t="shared" ref="L2:L29" si="1">K2*I2</f>
        <v>3050000</v>
      </c>
      <c r="M2" s="25">
        <f t="shared" ref="M2:M29" si="2">L2*0.95</f>
        <v>2897500</v>
      </c>
      <c r="N2" s="25">
        <f t="shared" ref="N2:N29" si="3">L2*0.8</f>
        <v>2440000</v>
      </c>
      <c r="O2" s="19">
        <f t="shared" ref="O2:O29" si="4">MROUND((L2*0.025/12),500)</f>
        <v>6500</v>
      </c>
    </row>
    <row r="3" spans="3:15">
      <c r="C3" s="8">
        <v>2</v>
      </c>
      <c r="D3" s="39" t="s">
        <v>19</v>
      </c>
      <c r="E3" s="9">
        <v>1</v>
      </c>
      <c r="F3" s="12" t="s">
        <v>14</v>
      </c>
      <c r="G3" s="12">
        <v>428</v>
      </c>
      <c r="H3" s="12">
        <v>72</v>
      </c>
      <c r="I3" s="29">
        <f t="shared" ref="I3:I29" si="5">H3+G3</f>
        <v>500</v>
      </c>
      <c r="J3" s="14">
        <f t="shared" si="0"/>
        <v>550</v>
      </c>
      <c r="K3" s="18">
        <v>6100</v>
      </c>
      <c r="L3" s="25">
        <f t="shared" si="1"/>
        <v>3050000</v>
      </c>
      <c r="M3" s="25">
        <f t="shared" si="2"/>
        <v>2897500</v>
      </c>
      <c r="N3" s="25">
        <f t="shared" si="3"/>
        <v>2440000</v>
      </c>
      <c r="O3" s="19">
        <f t="shared" si="4"/>
        <v>6500</v>
      </c>
    </row>
    <row r="4" spans="3:15">
      <c r="C4" s="8">
        <v>3</v>
      </c>
      <c r="D4" s="39" t="s">
        <v>20</v>
      </c>
      <c r="E4" s="9">
        <v>1</v>
      </c>
      <c r="F4" s="12" t="s">
        <v>14</v>
      </c>
      <c r="G4" s="12">
        <v>428</v>
      </c>
      <c r="H4" s="12">
        <v>72</v>
      </c>
      <c r="I4" s="29">
        <f t="shared" si="5"/>
        <v>500</v>
      </c>
      <c r="J4" s="14">
        <f t="shared" si="0"/>
        <v>550</v>
      </c>
      <c r="K4" s="18">
        <v>6100</v>
      </c>
      <c r="L4" s="25">
        <f t="shared" si="1"/>
        <v>3050000</v>
      </c>
      <c r="M4" s="25">
        <f t="shared" si="2"/>
        <v>2897500</v>
      </c>
      <c r="N4" s="25">
        <f t="shared" si="3"/>
        <v>2440000</v>
      </c>
      <c r="O4" s="19">
        <f t="shared" si="4"/>
        <v>6500</v>
      </c>
    </row>
    <row r="5" spans="3:15">
      <c r="C5" s="8">
        <v>4</v>
      </c>
      <c r="D5" s="39" t="s">
        <v>21</v>
      </c>
      <c r="E5" s="9">
        <v>1</v>
      </c>
      <c r="F5" s="12" t="s">
        <v>14</v>
      </c>
      <c r="G5" s="12">
        <v>428</v>
      </c>
      <c r="H5" s="12">
        <v>72</v>
      </c>
      <c r="I5" s="29">
        <f t="shared" si="5"/>
        <v>500</v>
      </c>
      <c r="J5" s="14">
        <f t="shared" si="0"/>
        <v>550</v>
      </c>
      <c r="K5" s="18">
        <v>6100</v>
      </c>
      <c r="L5" s="25">
        <f t="shared" si="1"/>
        <v>3050000</v>
      </c>
      <c r="M5" s="25">
        <f t="shared" si="2"/>
        <v>2897500</v>
      </c>
      <c r="N5" s="25">
        <f t="shared" si="3"/>
        <v>2440000</v>
      </c>
      <c r="O5" s="19">
        <f t="shared" si="4"/>
        <v>6500</v>
      </c>
    </row>
    <row r="6" spans="3:15">
      <c r="C6" s="8">
        <v>5</v>
      </c>
      <c r="D6" s="39" t="s">
        <v>22</v>
      </c>
      <c r="E6" s="9">
        <v>2</v>
      </c>
      <c r="F6" s="12" t="s">
        <v>14</v>
      </c>
      <c r="G6" s="12">
        <v>428</v>
      </c>
      <c r="H6" s="12">
        <v>72</v>
      </c>
      <c r="I6" s="29">
        <f t="shared" si="5"/>
        <v>500</v>
      </c>
      <c r="J6" s="14">
        <f t="shared" si="0"/>
        <v>550</v>
      </c>
      <c r="K6" s="18">
        <v>6100</v>
      </c>
      <c r="L6" s="25">
        <f t="shared" si="1"/>
        <v>3050000</v>
      </c>
      <c r="M6" s="25">
        <f t="shared" si="2"/>
        <v>2897500</v>
      </c>
      <c r="N6" s="25">
        <f t="shared" si="3"/>
        <v>2440000</v>
      </c>
      <c r="O6" s="19">
        <f t="shared" si="4"/>
        <v>6500</v>
      </c>
    </row>
    <row r="7" spans="3:15">
      <c r="C7" s="8">
        <v>6</v>
      </c>
      <c r="D7" s="39" t="s">
        <v>23</v>
      </c>
      <c r="E7" s="9">
        <v>2</v>
      </c>
      <c r="F7" s="12" t="s">
        <v>14</v>
      </c>
      <c r="G7" s="12">
        <v>428</v>
      </c>
      <c r="H7" s="12">
        <v>72</v>
      </c>
      <c r="I7" s="29">
        <f t="shared" si="5"/>
        <v>500</v>
      </c>
      <c r="J7" s="14">
        <f t="shared" si="0"/>
        <v>550</v>
      </c>
      <c r="K7" s="18">
        <v>6100</v>
      </c>
      <c r="L7" s="25">
        <f t="shared" si="1"/>
        <v>3050000</v>
      </c>
      <c r="M7" s="25">
        <f t="shared" si="2"/>
        <v>2897500</v>
      </c>
      <c r="N7" s="25">
        <f t="shared" si="3"/>
        <v>2440000</v>
      </c>
      <c r="O7" s="19">
        <f t="shared" si="4"/>
        <v>6500</v>
      </c>
    </row>
    <row r="8" spans="3:15">
      <c r="C8" s="8">
        <v>7</v>
      </c>
      <c r="D8" s="39" t="s">
        <v>24</v>
      </c>
      <c r="E8" s="9">
        <v>2</v>
      </c>
      <c r="F8" s="12" t="s">
        <v>14</v>
      </c>
      <c r="G8" s="12">
        <v>428</v>
      </c>
      <c r="H8" s="12">
        <v>72</v>
      </c>
      <c r="I8" s="29">
        <f t="shared" si="5"/>
        <v>500</v>
      </c>
      <c r="J8" s="14">
        <f t="shared" si="0"/>
        <v>550</v>
      </c>
      <c r="K8" s="18">
        <v>6100</v>
      </c>
      <c r="L8" s="25">
        <f t="shared" si="1"/>
        <v>3050000</v>
      </c>
      <c r="M8" s="25">
        <f t="shared" si="2"/>
        <v>2897500</v>
      </c>
      <c r="N8" s="25">
        <f t="shared" si="3"/>
        <v>2440000</v>
      </c>
      <c r="O8" s="19">
        <f t="shared" si="4"/>
        <v>6500</v>
      </c>
    </row>
    <row r="9" spans="3:15">
      <c r="C9" s="8">
        <v>8</v>
      </c>
      <c r="D9" s="39" t="s">
        <v>25</v>
      </c>
      <c r="E9" s="9">
        <v>2</v>
      </c>
      <c r="F9" s="12" t="s">
        <v>14</v>
      </c>
      <c r="G9" s="12">
        <v>428</v>
      </c>
      <c r="H9" s="12">
        <v>72</v>
      </c>
      <c r="I9" s="29">
        <f t="shared" si="5"/>
        <v>500</v>
      </c>
      <c r="J9" s="14">
        <f t="shared" si="0"/>
        <v>550</v>
      </c>
      <c r="K9" s="18">
        <v>6100</v>
      </c>
      <c r="L9" s="25">
        <f t="shared" si="1"/>
        <v>3050000</v>
      </c>
      <c r="M9" s="25">
        <f t="shared" si="2"/>
        <v>2897500</v>
      </c>
      <c r="N9" s="25">
        <f t="shared" si="3"/>
        <v>2440000</v>
      </c>
      <c r="O9" s="19">
        <f t="shared" si="4"/>
        <v>6500</v>
      </c>
    </row>
    <row r="10" spans="3:15">
      <c r="C10" s="8">
        <v>9</v>
      </c>
      <c r="D10" s="39" t="s">
        <v>26</v>
      </c>
      <c r="E10" s="9">
        <v>3</v>
      </c>
      <c r="F10" s="12" t="s">
        <v>14</v>
      </c>
      <c r="G10" s="12">
        <v>428</v>
      </c>
      <c r="H10" s="12">
        <v>72</v>
      </c>
      <c r="I10" s="29">
        <f t="shared" si="5"/>
        <v>500</v>
      </c>
      <c r="J10" s="14">
        <f t="shared" si="0"/>
        <v>550</v>
      </c>
      <c r="K10" s="18">
        <v>6100</v>
      </c>
      <c r="L10" s="25">
        <f t="shared" si="1"/>
        <v>3050000</v>
      </c>
      <c r="M10" s="25">
        <f t="shared" si="2"/>
        <v>2897500</v>
      </c>
      <c r="N10" s="25">
        <f t="shared" si="3"/>
        <v>2440000</v>
      </c>
      <c r="O10" s="19">
        <f t="shared" si="4"/>
        <v>6500</v>
      </c>
    </row>
    <row r="11" spans="3:15">
      <c r="C11" s="8">
        <v>10</v>
      </c>
      <c r="D11" s="39" t="s">
        <v>27</v>
      </c>
      <c r="E11" s="9">
        <v>3</v>
      </c>
      <c r="F11" s="12" t="s">
        <v>14</v>
      </c>
      <c r="G11" s="12">
        <v>428</v>
      </c>
      <c r="H11" s="12">
        <v>72</v>
      </c>
      <c r="I11" s="29">
        <f t="shared" si="5"/>
        <v>500</v>
      </c>
      <c r="J11" s="14">
        <f t="shared" si="0"/>
        <v>550</v>
      </c>
      <c r="K11" s="18">
        <v>6100</v>
      </c>
      <c r="L11" s="25">
        <f t="shared" si="1"/>
        <v>3050000</v>
      </c>
      <c r="M11" s="25">
        <f t="shared" si="2"/>
        <v>2897500</v>
      </c>
      <c r="N11" s="25">
        <f t="shared" si="3"/>
        <v>2440000</v>
      </c>
      <c r="O11" s="19">
        <f t="shared" si="4"/>
        <v>6500</v>
      </c>
    </row>
    <row r="12" spans="3:15">
      <c r="C12" s="8">
        <v>11</v>
      </c>
      <c r="D12" s="39" t="s">
        <v>28</v>
      </c>
      <c r="E12" s="9">
        <v>3</v>
      </c>
      <c r="F12" s="12" t="s">
        <v>14</v>
      </c>
      <c r="G12" s="12">
        <v>428</v>
      </c>
      <c r="H12" s="12">
        <v>72</v>
      </c>
      <c r="I12" s="29">
        <f t="shared" si="5"/>
        <v>500</v>
      </c>
      <c r="J12" s="14">
        <f t="shared" si="0"/>
        <v>550</v>
      </c>
      <c r="K12" s="18">
        <v>6100</v>
      </c>
      <c r="L12" s="25">
        <f t="shared" si="1"/>
        <v>3050000</v>
      </c>
      <c r="M12" s="25">
        <f t="shared" si="2"/>
        <v>2897500</v>
      </c>
      <c r="N12" s="25">
        <f t="shared" si="3"/>
        <v>2440000</v>
      </c>
      <c r="O12" s="19">
        <f t="shared" si="4"/>
        <v>6500</v>
      </c>
    </row>
    <row r="13" spans="3:15">
      <c r="C13" s="8">
        <v>12</v>
      </c>
      <c r="D13" s="39" t="s">
        <v>29</v>
      </c>
      <c r="E13" s="9">
        <v>3</v>
      </c>
      <c r="F13" s="12" t="s">
        <v>14</v>
      </c>
      <c r="G13" s="12">
        <v>428</v>
      </c>
      <c r="H13" s="12">
        <v>72</v>
      </c>
      <c r="I13" s="29">
        <f t="shared" si="5"/>
        <v>500</v>
      </c>
      <c r="J13" s="14">
        <f t="shared" si="0"/>
        <v>550</v>
      </c>
      <c r="K13" s="18">
        <v>6100</v>
      </c>
      <c r="L13" s="25">
        <f t="shared" si="1"/>
        <v>3050000</v>
      </c>
      <c r="M13" s="25">
        <f t="shared" si="2"/>
        <v>2897500</v>
      </c>
      <c r="N13" s="25">
        <f t="shared" si="3"/>
        <v>2440000</v>
      </c>
      <c r="O13" s="19">
        <f t="shared" si="4"/>
        <v>6500</v>
      </c>
    </row>
    <row r="14" spans="3:15">
      <c r="C14" s="8">
        <v>13</v>
      </c>
      <c r="D14" s="39" t="s">
        <v>30</v>
      </c>
      <c r="E14" s="9">
        <v>4</v>
      </c>
      <c r="F14" s="12" t="s">
        <v>14</v>
      </c>
      <c r="G14" s="12">
        <v>428</v>
      </c>
      <c r="H14" s="12">
        <v>72</v>
      </c>
      <c r="I14" s="29">
        <f t="shared" si="5"/>
        <v>500</v>
      </c>
      <c r="J14" s="14">
        <f t="shared" si="0"/>
        <v>550</v>
      </c>
      <c r="K14" s="18">
        <v>6100</v>
      </c>
      <c r="L14" s="25">
        <f t="shared" si="1"/>
        <v>3050000</v>
      </c>
      <c r="M14" s="25">
        <f t="shared" si="2"/>
        <v>2897500</v>
      </c>
      <c r="N14" s="25">
        <f t="shared" si="3"/>
        <v>2440000</v>
      </c>
      <c r="O14" s="19">
        <f t="shared" si="4"/>
        <v>6500</v>
      </c>
    </row>
    <row r="15" spans="3:15">
      <c r="C15" s="8">
        <v>14</v>
      </c>
      <c r="D15" s="39" t="s">
        <v>31</v>
      </c>
      <c r="E15" s="9">
        <v>4</v>
      </c>
      <c r="F15" s="12" t="s">
        <v>14</v>
      </c>
      <c r="G15" s="12">
        <v>428</v>
      </c>
      <c r="H15" s="12">
        <v>72</v>
      </c>
      <c r="I15" s="29">
        <f t="shared" si="5"/>
        <v>500</v>
      </c>
      <c r="J15" s="14">
        <f t="shared" si="0"/>
        <v>550</v>
      </c>
      <c r="K15" s="18">
        <v>6100</v>
      </c>
      <c r="L15" s="25">
        <f t="shared" si="1"/>
        <v>3050000</v>
      </c>
      <c r="M15" s="25">
        <f t="shared" si="2"/>
        <v>2897500</v>
      </c>
      <c r="N15" s="25">
        <f t="shared" si="3"/>
        <v>2440000</v>
      </c>
      <c r="O15" s="19">
        <f t="shared" si="4"/>
        <v>6500</v>
      </c>
    </row>
    <row r="16" spans="3:15">
      <c r="C16" s="8">
        <v>15</v>
      </c>
      <c r="D16" s="39" t="s">
        <v>32</v>
      </c>
      <c r="E16" s="9">
        <v>4</v>
      </c>
      <c r="F16" s="12" t="s">
        <v>14</v>
      </c>
      <c r="G16" s="12">
        <v>428</v>
      </c>
      <c r="H16" s="12">
        <v>72</v>
      </c>
      <c r="I16" s="29">
        <f t="shared" si="5"/>
        <v>500</v>
      </c>
      <c r="J16" s="14">
        <f t="shared" si="0"/>
        <v>550</v>
      </c>
      <c r="K16" s="18">
        <v>6100</v>
      </c>
      <c r="L16" s="25">
        <f t="shared" si="1"/>
        <v>3050000</v>
      </c>
      <c r="M16" s="25">
        <f t="shared" si="2"/>
        <v>2897500</v>
      </c>
      <c r="N16" s="25">
        <f t="shared" si="3"/>
        <v>2440000</v>
      </c>
      <c r="O16" s="19">
        <f t="shared" si="4"/>
        <v>6500</v>
      </c>
    </row>
    <row r="17" spans="3:15">
      <c r="C17" s="8">
        <v>16</v>
      </c>
      <c r="D17" s="39" t="s">
        <v>33</v>
      </c>
      <c r="E17" s="9">
        <v>4</v>
      </c>
      <c r="F17" s="12" t="s">
        <v>14</v>
      </c>
      <c r="G17" s="12">
        <v>428</v>
      </c>
      <c r="H17" s="12">
        <v>72</v>
      </c>
      <c r="I17" s="29">
        <f t="shared" si="5"/>
        <v>500</v>
      </c>
      <c r="J17" s="14">
        <f t="shared" si="0"/>
        <v>550</v>
      </c>
      <c r="K17" s="18">
        <v>6100</v>
      </c>
      <c r="L17" s="25">
        <f t="shared" si="1"/>
        <v>3050000</v>
      </c>
      <c r="M17" s="25">
        <f t="shared" si="2"/>
        <v>2897500</v>
      </c>
      <c r="N17" s="25">
        <f t="shared" si="3"/>
        <v>2440000</v>
      </c>
      <c r="O17" s="19">
        <f t="shared" si="4"/>
        <v>6500</v>
      </c>
    </row>
    <row r="18" spans="3:15">
      <c r="C18" s="8">
        <v>17</v>
      </c>
      <c r="D18" s="39" t="s">
        <v>34</v>
      </c>
      <c r="E18" s="9">
        <v>5</v>
      </c>
      <c r="F18" s="12" t="s">
        <v>14</v>
      </c>
      <c r="G18" s="12">
        <v>428</v>
      </c>
      <c r="H18" s="12">
        <v>72</v>
      </c>
      <c r="I18" s="29">
        <f t="shared" si="5"/>
        <v>500</v>
      </c>
      <c r="J18" s="14">
        <f t="shared" si="0"/>
        <v>550</v>
      </c>
      <c r="K18" s="18">
        <v>6100</v>
      </c>
      <c r="L18" s="25">
        <f t="shared" si="1"/>
        <v>3050000</v>
      </c>
      <c r="M18" s="25">
        <f t="shared" si="2"/>
        <v>2897500</v>
      </c>
      <c r="N18" s="25">
        <f t="shared" si="3"/>
        <v>2440000</v>
      </c>
      <c r="O18" s="19">
        <f t="shared" si="4"/>
        <v>6500</v>
      </c>
    </row>
    <row r="19" spans="3:15">
      <c r="C19" s="8">
        <v>18</v>
      </c>
      <c r="D19" s="39" t="s">
        <v>35</v>
      </c>
      <c r="E19" s="9">
        <v>5</v>
      </c>
      <c r="F19" s="12" t="s">
        <v>14</v>
      </c>
      <c r="G19" s="12">
        <v>428</v>
      </c>
      <c r="H19" s="12">
        <v>72</v>
      </c>
      <c r="I19" s="29">
        <f t="shared" si="5"/>
        <v>500</v>
      </c>
      <c r="J19" s="14">
        <f t="shared" si="0"/>
        <v>550</v>
      </c>
      <c r="K19" s="18">
        <v>6100</v>
      </c>
      <c r="L19" s="25">
        <f t="shared" si="1"/>
        <v>3050000</v>
      </c>
      <c r="M19" s="25">
        <f t="shared" si="2"/>
        <v>2897500</v>
      </c>
      <c r="N19" s="25">
        <f t="shared" si="3"/>
        <v>2440000</v>
      </c>
      <c r="O19" s="19">
        <f t="shared" si="4"/>
        <v>6500</v>
      </c>
    </row>
    <row r="20" spans="3:15">
      <c r="C20" s="8">
        <v>19</v>
      </c>
      <c r="D20" s="39" t="s">
        <v>36</v>
      </c>
      <c r="E20" s="9">
        <v>5</v>
      </c>
      <c r="F20" s="12" t="s">
        <v>14</v>
      </c>
      <c r="G20" s="12">
        <v>428</v>
      </c>
      <c r="H20" s="12">
        <v>72</v>
      </c>
      <c r="I20" s="29">
        <f t="shared" si="5"/>
        <v>500</v>
      </c>
      <c r="J20" s="14">
        <f t="shared" si="0"/>
        <v>550</v>
      </c>
      <c r="K20" s="18">
        <v>6100</v>
      </c>
      <c r="L20" s="25">
        <f t="shared" si="1"/>
        <v>3050000</v>
      </c>
      <c r="M20" s="25">
        <f t="shared" si="2"/>
        <v>2897500</v>
      </c>
      <c r="N20" s="25">
        <f t="shared" si="3"/>
        <v>2440000</v>
      </c>
      <c r="O20" s="19">
        <f t="shared" si="4"/>
        <v>6500</v>
      </c>
    </row>
    <row r="21" spans="3:15">
      <c r="C21" s="8">
        <v>20</v>
      </c>
      <c r="D21" s="39" t="s">
        <v>37</v>
      </c>
      <c r="E21" s="9">
        <v>5</v>
      </c>
      <c r="F21" s="12" t="s">
        <v>14</v>
      </c>
      <c r="G21" s="12">
        <v>428</v>
      </c>
      <c r="H21" s="12">
        <v>72</v>
      </c>
      <c r="I21" s="29">
        <f t="shared" si="5"/>
        <v>500</v>
      </c>
      <c r="J21" s="14">
        <f t="shared" si="0"/>
        <v>550</v>
      </c>
      <c r="K21" s="18">
        <v>6100</v>
      </c>
      <c r="L21" s="25">
        <f t="shared" si="1"/>
        <v>3050000</v>
      </c>
      <c r="M21" s="25">
        <f t="shared" si="2"/>
        <v>2897500</v>
      </c>
      <c r="N21" s="25">
        <f t="shared" si="3"/>
        <v>2440000</v>
      </c>
      <c r="O21" s="19">
        <f t="shared" si="4"/>
        <v>6500</v>
      </c>
    </row>
    <row r="22" spans="3:15">
      <c r="C22" s="8">
        <v>21</v>
      </c>
      <c r="D22" s="39" t="s">
        <v>38</v>
      </c>
      <c r="E22" s="9">
        <v>6</v>
      </c>
      <c r="F22" s="12" t="s">
        <v>14</v>
      </c>
      <c r="G22" s="12">
        <v>428</v>
      </c>
      <c r="H22" s="12">
        <v>72</v>
      </c>
      <c r="I22" s="29">
        <f t="shared" si="5"/>
        <v>500</v>
      </c>
      <c r="J22" s="14">
        <f t="shared" si="0"/>
        <v>550</v>
      </c>
      <c r="K22" s="18">
        <v>6100</v>
      </c>
      <c r="L22" s="25">
        <f t="shared" si="1"/>
        <v>3050000</v>
      </c>
      <c r="M22" s="25">
        <f t="shared" si="2"/>
        <v>2897500</v>
      </c>
      <c r="N22" s="25">
        <f t="shared" si="3"/>
        <v>2440000</v>
      </c>
      <c r="O22" s="19">
        <f t="shared" si="4"/>
        <v>6500</v>
      </c>
    </row>
    <row r="23" spans="3:15">
      <c r="C23" s="8">
        <v>22</v>
      </c>
      <c r="D23" s="39" t="s">
        <v>39</v>
      </c>
      <c r="E23" s="9">
        <v>6</v>
      </c>
      <c r="F23" s="12" t="s">
        <v>14</v>
      </c>
      <c r="G23" s="12">
        <v>428</v>
      </c>
      <c r="H23" s="12">
        <v>72</v>
      </c>
      <c r="I23" s="29">
        <f t="shared" si="5"/>
        <v>500</v>
      </c>
      <c r="J23" s="14">
        <f t="shared" si="0"/>
        <v>550</v>
      </c>
      <c r="K23" s="18">
        <v>6100</v>
      </c>
      <c r="L23" s="25">
        <f t="shared" si="1"/>
        <v>3050000</v>
      </c>
      <c r="M23" s="25">
        <f t="shared" si="2"/>
        <v>2897500</v>
      </c>
      <c r="N23" s="25">
        <f t="shared" si="3"/>
        <v>2440000</v>
      </c>
      <c r="O23" s="19">
        <f t="shared" si="4"/>
        <v>6500</v>
      </c>
    </row>
    <row r="24" spans="3:15">
      <c r="C24" s="8">
        <v>23</v>
      </c>
      <c r="D24" s="39" t="s">
        <v>40</v>
      </c>
      <c r="E24" s="9">
        <v>6</v>
      </c>
      <c r="F24" s="12" t="s">
        <v>14</v>
      </c>
      <c r="G24" s="12">
        <v>428</v>
      </c>
      <c r="H24" s="12">
        <v>72</v>
      </c>
      <c r="I24" s="29">
        <f t="shared" si="5"/>
        <v>500</v>
      </c>
      <c r="J24" s="14">
        <f t="shared" si="0"/>
        <v>550</v>
      </c>
      <c r="K24" s="18">
        <v>6100</v>
      </c>
      <c r="L24" s="25">
        <f t="shared" si="1"/>
        <v>3050000</v>
      </c>
      <c r="M24" s="25">
        <f t="shared" si="2"/>
        <v>2897500</v>
      </c>
      <c r="N24" s="25">
        <f t="shared" si="3"/>
        <v>2440000</v>
      </c>
      <c r="O24" s="19">
        <f t="shared" si="4"/>
        <v>6500</v>
      </c>
    </row>
    <row r="25" spans="3:15">
      <c r="C25" s="8">
        <v>24</v>
      </c>
      <c r="D25" s="39" t="s">
        <v>41</v>
      </c>
      <c r="E25" s="9">
        <v>6</v>
      </c>
      <c r="F25" s="12" t="s">
        <v>14</v>
      </c>
      <c r="G25" s="12">
        <v>428</v>
      </c>
      <c r="H25" s="12">
        <v>72</v>
      </c>
      <c r="I25" s="29">
        <f t="shared" si="5"/>
        <v>500</v>
      </c>
      <c r="J25" s="14">
        <f t="shared" si="0"/>
        <v>550</v>
      </c>
      <c r="K25" s="18">
        <v>6100</v>
      </c>
      <c r="L25" s="25">
        <f t="shared" si="1"/>
        <v>3050000</v>
      </c>
      <c r="M25" s="25">
        <f t="shared" si="2"/>
        <v>2897500</v>
      </c>
      <c r="N25" s="25">
        <f t="shared" si="3"/>
        <v>2440000</v>
      </c>
      <c r="O25" s="19">
        <f t="shared" si="4"/>
        <v>6500</v>
      </c>
    </row>
    <row r="26" spans="3:15">
      <c r="C26" s="8">
        <v>25</v>
      </c>
      <c r="D26" s="39" t="s">
        <v>42</v>
      </c>
      <c r="E26" s="9">
        <v>7</v>
      </c>
      <c r="F26" s="12" t="s">
        <v>14</v>
      </c>
      <c r="G26" s="12">
        <v>428</v>
      </c>
      <c r="H26" s="12">
        <v>72</v>
      </c>
      <c r="I26" s="29">
        <f t="shared" si="5"/>
        <v>500</v>
      </c>
      <c r="J26" s="14">
        <f t="shared" si="0"/>
        <v>550</v>
      </c>
      <c r="K26" s="18">
        <v>6100</v>
      </c>
      <c r="L26" s="25">
        <f t="shared" si="1"/>
        <v>3050000</v>
      </c>
      <c r="M26" s="25">
        <f t="shared" si="2"/>
        <v>2897500</v>
      </c>
      <c r="N26" s="25">
        <f t="shared" si="3"/>
        <v>2440000</v>
      </c>
      <c r="O26" s="19">
        <f t="shared" si="4"/>
        <v>6500</v>
      </c>
    </row>
    <row r="27" spans="3:15">
      <c r="C27" s="8">
        <v>26</v>
      </c>
      <c r="D27" s="39" t="s">
        <v>43</v>
      </c>
      <c r="E27" s="9">
        <v>7</v>
      </c>
      <c r="F27" s="12" t="s">
        <v>14</v>
      </c>
      <c r="G27" s="12">
        <v>428</v>
      </c>
      <c r="H27" s="12">
        <v>72</v>
      </c>
      <c r="I27" s="29">
        <f t="shared" si="5"/>
        <v>500</v>
      </c>
      <c r="J27" s="14">
        <f t="shared" si="0"/>
        <v>550</v>
      </c>
      <c r="K27" s="18">
        <v>6100</v>
      </c>
      <c r="L27" s="25">
        <f t="shared" si="1"/>
        <v>3050000</v>
      </c>
      <c r="M27" s="25">
        <f t="shared" si="2"/>
        <v>2897500</v>
      </c>
      <c r="N27" s="25">
        <f t="shared" si="3"/>
        <v>2440000</v>
      </c>
      <c r="O27" s="19">
        <f t="shared" si="4"/>
        <v>6500</v>
      </c>
    </row>
    <row r="28" spans="3:15">
      <c r="C28" s="8">
        <v>27</v>
      </c>
      <c r="D28" s="39" t="s">
        <v>44</v>
      </c>
      <c r="E28" s="9">
        <v>7</v>
      </c>
      <c r="F28" s="12" t="s">
        <v>14</v>
      </c>
      <c r="G28" s="12">
        <v>428</v>
      </c>
      <c r="H28" s="12">
        <v>72</v>
      </c>
      <c r="I28" s="29">
        <f t="shared" si="5"/>
        <v>500</v>
      </c>
      <c r="J28" s="14">
        <f t="shared" si="0"/>
        <v>550</v>
      </c>
      <c r="K28" s="18">
        <v>6100</v>
      </c>
      <c r="L28" s="25">
        <f t="shared" si="1"/>
        <v>3050000</v>
      </c>
      <c r="M28" s="25">
        <f t="shared" si="2"/>
        <v>2897500</v>
      </c>
      <c r="N28" s="25">
        <f t="shared" si="3"/>
        <v>2440000</v>
      </c>
      <c r="O28" s="19">
        <f t="shared" si="4"/>
        <v>6500</v>
      </c>
    </row>
    <row r="29" spans="3:15">
      <c r="C29" s="8">
        <v>28</v>
      </c>
      <c r="D29" s="39" t="s">
        <v>45</v>
      </c>
      <c r="E29" s="9">
        <v>7</v>
      </c>
      <c r="F29" s="12" t="s">
        <v>14</v>
      </c>
      <c r="G29" s="12">
        <v>428</v>
      </c>
      <c r="H29" s="12">
        <v>72</v>
      </c>
      <c r="I29" s="29">
        <f t="shared" si="5"/>
        <v>500</v>
      </c>
      <c r="J29" s="14">
        <f t="shared" si="0"/>
        <v>550</v>
      </c>
      <c r="K29" s="18">
        <v>6100</v>
      </c>
      <c r="L29" s="25">
        <f t="shared" si="1"/>
        <v>3050000</v>
      </c>
      <c r="M29" s="25">
        <f t="shared" si="2"/>
        <v>2897500</v>
      </c>
      <c r="N29" s="25">
        <f t="shared" si="3"/>
        <v>2440000</v>
      </c>
      <c r="O29" s="19">
        <f t="shared" si="4"/>
        <v>6500</v>
      </c>
    </row>
    <row r="30" spans="3:15" ht="16.5">
      <c r="C30" s="51" t="s">
        <v>2</v>
      </c>
      <c r="D30" s="52"/>
      <c r="E30" s="52"/>
      <c r="F30" s="53"/>
      <c r="G30" s="15">
        <f>SUM(G2:G29)</f>
        <v>11984</v>
      </c>
      <c r="H30" s="15">
        <f>SUM(H2:H29)</f>
        <v>2016</v>
      </c>
      <c r="I30" s="15">
        <f>SUM(I2:I29)</f>
        <v>14000</v>
      </c>
      <c r="J30" s="15">
        <f>SUM(J2:J29)</f>
        <v>15400</v>
      </c>
      <c r="K30" s="16"/>
      <c r="L30" s="26">
        <f>SUM(L2:L29)</f>
        <v>85400000</v>
      </c>
      <c r="M30" s="26">
        <f>SUM(M2:M29)</f>
        <v>81130000</v>
      </c>
      <c r="N30" s="26">
        <f>SUM(N2:N29)</f>
        <v>68320000</v>
      </c>
      <c r="O30" s="10"/>
    </row>
  </sheetData>
  <mergeCells count="1">
    <mergeCell ref="C30:F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topLeftCell="A13" zoomScaleNormal="100" workbookViewId="0">
      <selection activeCell="J32" sqref="J32"/>
    </sheetView>
  </sheetViews>
  <sheetFormatPr defaultRowHeight="15"/>
  <cols>
    <col min="7" max="7" width="11.7109375" customWidth="1"/>
    <col min="10" max="11" width="16.140625" customWidth="1"/>
    <col min="12" max="12" width="15.7109375" customWidth="1"/>
    <col min="13" max="13" width="10.28515625" customWidth="1"/>
  </cols>
  <sheetData>
    <row r="1" spans="1:17" ht="54">
      <c r="A1" s="5" t="s">
        <v>0</v>
      </c>
      <c r="B1" s="6" t="s">
        <v>3</v>
      </c>
      <c r="C1" s="6" t="s">
        <v>1</v>
      </c>
      <c r="D1" s="6" t="s">
        <v>4</v>
      </c>
      <c r="E1" s="6" t="s">
        <v>6</v>
      </c>
      <c r="F1" s="6" t="s">
        <v>13</v>
      </c>
      <c r="G1" s="31" t="s">
        <v>5</v>
      </c>
      <c r="H1" s="6" t="s">
        <v>12</v>
      </c>
      <c r="I1" s="6" t="s">
        <v>11</v>
      </c>
      <c r="J1" s="6" t="s">
        <v>7</v>
      </c>
      <c r="K1" s="6" t="s">
        <v>8</v>
      </c>
      <c r="L1" s="6" t="s">
        <v>9</v>
      </c>
      <c r="M1" s="6" t="s">
        <v>10</v>
      </c>
    </row>
    <row r="2" spans="1:17">
      <c r="A2" s="38">
        <v>1</v>
      </c>
      <c r="B2" s="39" t="s">
        <v>18</v>
      </c>
      <c r="C2" s="43">
        <v>1</v>
      </c>
      <c r="D2" s="12" t="s">
        <v>14</v>
      </c>
      <c r="E2" s="12">
        <v>428</v>
      </c>
      <c r="F2" s="12">
        <v>72</v>
      </c>
      <c r="G2" s="29">
        <f>F2+E2</f>
        <v>500</v>
      </c>
      <c r="H2" s="45">
        <f>G2*1.1</f>
        <v>550</v>
      </c>
      <c r="I2" s="18">
        <v>6100</v>
      </c>
      <c r="J2" s="32">
        <f t="shared" ref="J2:J29" si="0">I2*G2</f>
        <v>3050000</v>
      </c>
      <c r="K2" s="32">
        <f t="shared" ref="K2:K29" si="1">J2*0.95</f>
        <v>2897500</v>
      </c>
      <c r="L2" s="32">
        <f t="shared" ref="L2:L29" si="2">J2*0.8</f>
        <v>2440000</v>
      </c>
      <c r="M2" s="33">
        <f t="shared" ref="M2:M29" si="3">MROUND((J2*0.025/12),500)</f>
        <v>6500</v>
      </c>
    </row>
    <row r="3" spans="1:17">
      <c r="A3" s="38">
        <v>2</v>
      </c>
      <c r="B3" s="39" t="s">
        <v>19</v>
      </c>
      <c r="C3" s="43">
        <v>1</v>
      </c>
      <c r="D3" s="12" t="s">
        <v>14</v>
      </c>
      <c r="E3" s="12">
        <v>428</v>
      </c>
      <c r="F3" s="12">
        <v>72</v>
      </c>
      <c r="G3" s="29">
        <f t="shared" ref="G3:G29" si="4">F3+E3</f>
        <v>500</v>
      </c>
      <c r="H3" s="45">
        <f t="shared" ref="H3:H29" si="5">G3*1.1</f>
        <v>550</v>
      </c>
      <c r="I3" s="18">
        <v>6100</v>
      </c>
      <c r="J3" s="32">
        <f t="shared" si="0"/>
        <v>3050000</v>
      </c>
      <c r="K3" s="32">
        <f t="shared" si="1"/>
        <v>2897500</v>
      </c>
      <c r="L3" s="32">
        <f t="shared" si="2"/>
        <v>2440000</v>
      </c>
      <c r="M3" s="33">
        <f t="shared" si="3"/>
        <v>6500</v>
      </c>
    </row>
    <row r="4" spans="1:17">
      <c r="A4" s="38">
        <v>3</v>
      </c>
      <c r="B4" s="39" t="s">
        <v>20</v>
      </c>
      <c r="C4" s="43">
        <v>1</v>
      </c>
      <c r="D4" s="12" t="s">
        <v>14</v>
      </c>
      <c r="E4" s="12">
        <v>428</v>
      </c>
      <c r="F4" s="12">
        <v>72</v>
      </c>
      <c r="G4" s="29">
        <f t="shared" si="4"/>
        <v>500</v>
      </c>
      <c r="H4" s="45">
        <f t="shared" si="5"/>
        <v>550</v>
      </c>
      <c r="I4" s="18">
        <v>6100</v>
      </c>
      <c r="J4" s="32">
        <f t="shared" si="0"/>
        <v>3050000</v>
      </c>
      <c r="K4" s="32">
        <f t="shared" si="1"/>
        <v>2897500</v>
      </c>
      <c r="L4" s="32">
        <f t="shared" si="2"/>
        <v>2440000</v>
      </c>
      <c r="M4" s="33">
        <f t="shared" si="3"/>
        <v>6500</v>
      </c>
    </row>
    <row r="5" spans="1:17">
      <c r="A5" s="38">
        <v>4</v>
      </c>
      <c r="B5" s="39" t="s">
        <v>21</v>
      </c>
      <c r="C5" s="43">
        <v>1</v>
      </c>
      <c r="D5" s="12" t="s">
        <v>14</v>
      </c>
      <c r="E5" s="12">
        <v>428</v>
      </c>
      <c r="F5" s="12">
        <v>72</v>
      </c>
      <c r="G5" s="29">
        <f t="shared" si="4"/>
        <v>500</v>
      </c>
      <c r="H5" s="45">
        <f t="shared" si="5"/>
        <v>550</v>
      </c>
      <c r="I5" s="18">
        <v>6100</v>
      </c>
      <c r="J5" s="32">
        <f t="shared" si="0"/>
        <v>3050000</v>
      </c>
      <c r="K5" s="32">
        <f t="shared" si="1"/>
        <v>2897500</v>
      </c>
      <c r="L5" s="32">
        <f t="shared" si="2"/>
        <v>2440000</v>
      </c>
      <c r="M5" s="33">
        <f t="shared" si="3"/>
        <v>6500</v>
      </c>
    </row>
    <row r="6" spans="1:17">
      <c r="A6" s="38">
        <v>5</v>
      </c>
      <c r="B6" s="39" t="s">
        <v>22</v>
      </c>
      <c r="C6" s="43">
        <v>2</v>
      </c>
      <c r="D6" s="12" t="s">
        <v>14</v>
      </c>
      <c r="E6" s="12">
        <v>428</v>
      </c>
      <c r="F6" s="12">
        <v>72</v>
      </c>
      <c r="G6" s="29">
        <f t="shared" si="4"/>
        <v>500</v>
      </c>
      <c r="H6" s="45">
        <f t="shared" si="5"/>
        <v>550</v>
      </c>
      <c r="I6" s="18">
        <v>6100</v>
      </c>
      <c r="J6" s="32">
        <f t="shared" si="0"/>
        <v>3050000</v>
      </c>
      <c r="K6" s="32">
        <f t="shared" si="1"/>
        <v>2897500</v>
      </c>
      <c r="L6" s="32">
        <f t="shared" si="2"/>
        <v>2440000</v>
      </c>
      <c r="M6" s="33">
        <f t="shared" si="3"/>
        <v>6500</v>
      </c>
      <c r="Q6">
        <v>3300</v>
      </c>
    </row>
    <row r="7" spans="1:17">
      <c r="A7" s="38">
        <v>6</v>
      </c>
      <c r="B7" s="39" t="s">
        <v>23</v>
      </c>
      <c r="C7" s="43">
        <v>2</v>
      </c>
      <c r="D7" s="12" t="s">
        <v>14</v>
      </c>
      <c r="E7" s="12">
        <v>428</v>
      </c>
      <c r="F7" s="12">
        <v>72</v>
      </c>
      <c r="G7" s="29">
        <f t="shared" si="4"/>
        <v>500</v>
      </c>
      <c r="H7" s="45">
        <f t="shared" si="5"/>
        <v>550</v>
      </c>
      <c r="I7" s="18">
        <v>6100</v>
      </c>
      <c r="J7" s="32">
        <f t="shared" si="0"/>
        <v>3050000</v>
      </c>
      <c r="K7" s="32">
        <f t="shared" si="1"/>
        <v>2897500</v>
      </c>
      <c r="L7" s="32">
        <f t="shared" si="2"/>
        <v>2440000</v>
      </c>
      <c r="M7" s="33">
        <f t="shared" si="3"/>
        <v>6500</v>
      </c>
      <c r="Q7">
        <v>45000000</v>
      </c>
    </row>
    <row r="8" spans="1:17">
      <c r="A8" s="38">
        <v>7</v>
      </c>
      <c r="B8" s="39" t="s">
        <v>24</v>
      </c>
      <c r="C8" s="43">
        <v>2</v>
      </c>
      <c r="D8" s="12" t="s">
        <v>14</v>
      </c>
      <c r="E8" s="12">
        <v>428</v>
      </c>
      <c r="F8" s="12">
        <v>72</v>
      </c>
      <c r="G8" s="29">
        <f t="shared" si="4"/>
        <v>500</v>
      </c>
      <c r="H8" s="45">
        <f t="shared" si="5"/>
        <v>550</v>
      </c>
      <c r="I8" s="18">
        <v>6100</v>
      </c>
      <c r="J8" s="32">
        <f t="shared" si="0"/>
        <v>3050000</v>
      </c>
      <c r="K8" s="32">
        <f t="shared" si="1"/>
        <v>2897500</v>
      </c>
      <c r="L8" s="32">
        <f t="shared" si="2"/>
        <v>2440000</v>
      </c>
      <c r="M8" s="33">
        <f t="shared" si="3"/>
        <v>6500</v>
      </c>
      <c r="Q8">
        <f>Q7/Q6</f>
        <v>13636.363636363636</v>
      </c>
    </row>
    <row r="9" spans="1:17">
      <c r="A9" s="38">
        <v>8</v>
      </c>
      <c r="B9" s="39" t="s">
        <v>25</v>
      </c>
      <c r="C9" s="43">
        <v>2</v>
      </c>
      <c r="D9" s="12" t="s">
        <v>14</v>
      </c>
      <c r="E9" s="12">
        <v>428</v>
      </c>
      <c r="F9" s="12">
        <v>72</v>
      </c>
      <c r="G9" s="29">
        <f t="shared" si="4"/>
        <v>500</v>
      </c>
      <c r="H9" s="45">
        <f t="shared" si="5"/>
        <v>550</v>
      </c>
      <c r="I9" s="18">
        <v>6100</v>
      </c>
      <c r="J9" s="32">
        <f t="shared" si="0"/>
        <v>3050000</v>
      </c>
      <c r="K9" s="32">
        <f t="shared" si="1"/>
        <v>2897500</v>
      </c>
      <c r="L9" s="32">
        <f t="shared" si="2"/>
        <v>2440000</v>
      </c>
      <c r="M9" s="33">
        <f t="shared" si="3"/>
        <v>6500</v>
      </c>
    </row>
    <row r="10" spans="1:17">
      <c r="A10" s="38">
        <v>9</v>
      </c>
      <c r="B10" s="39" t="s">
        <v>26</v>
      </c>
      <c r="C10" s="43">
        <v>3</v>
      </c>
      <c r="D10" s="12" t="s">
        <v>14</v>
      </c>
      <c r="E10" s="12">
        <v>428</v>
      </c>
      <c r="F10" s="12">
        <v>72</v>
      </c>
      <c r="G10" s="29">
        <f t="shared" si="4"/>
        <v>500</v>
      </c>
      <c r="H10" s="45">
        <f t="shared" si="5"/>
        <v>550</v>
      </c>
      <c r="I10" s="18">
        <v>6100</v>
      </c>
      <c r="J10" s="32">
        <f t="shared" si="0"/>
        <v>3050000</v>
      </c>
      <c r="K10" s="32">
        <f t="shared" si="1"/>
        <v>2897500</v>
      </c>
      <c r="L10" s="32">
        <f t="shared" si="2"/>
        <v>2440000</v>
      </c>
      <c r="M10" s="33">
        <f t="shared" si="3"/>
        <v>6500</v>
      </c>
    </row>
    <row r="11" spans="1:17">
      <c r="A11" s="38">
        <v>10</v>
      </c>
      <c r="B11" s="39" t="s">
        <v>27</v>
      </c>
      <c r="C11" s="43">
        <v>3</v>
      </c>
      <c r="D11" s="12" t="s">
        <v>14</v>
      </c>
      <c r="E11" s="12">
        <v>428</v>
      </c>
      <c r="F11" s="12">
        <v>72</v>
      </c>
      <c r="G11" s="29">
        <f t="shared" si="4"/>
        <v>500</v>
      </c>
      <c r="H11" s="45">
        <f t="shared" si="5"/>
        <v>550</v>
      </c>
      <c r="I11" s="18">
        <v>6100</v>
      </c>
      <c r="J11" s="32">
        <f t="shared" si="0"/>
        <v>3050000</v>
      </c>
      <c r="K11" s="32">
        <f t="shared" si="1"/>
        <v>2897500</v>
      </c>
      <c r="L11" s="32">
        <f t="shared" si="2"/>
        <v>2440000</v>
      </c>
      <c r="M11" s="33">
        <f t="shared" si="3"/>
        <v>6500</v>
      </c>
    </row>
    <row r="12" spans="1:17">
      <c r="A12" s="38">
        <v>11</v>
      </c>
      <c r="B12" s="39" t="s">
        <v>28</v>
      </c>
      <c r="C12" s="43">
        <v>3</v>
      </c>
      <c r="D12" s="12" t="s">
        <v>14</v>
      </c>
      <c r="E12" s="12">
        <v>428</v>
      </c>
      <c r="F12" s="12">
        <v>72</v>
      </c>
      <c r="G12" s="29">
        <f t="shared" si="4"/>
        <v>500</v>
      </c>
      <c r="H12" s="45">
        <f t="shared" si="5"/>
        <v>550</v>
      </c>
      <c r="I12" s="18">
        <v>6100</v>
      </c>
      <c r="J12" s="32">
        <f t="shared" si="0"/>
        <v>3050000</v>
      </c>
      <c r="K12" s="32">
        <f t="shared" si="1"/>
        <v>2897500</v>
      </c>
      <c r="L12" s="32">
        <f t="shared" si="2"/>
        <v>2440000</v>
      </c>
      <c r="M12" s="33">
        <f t="shared" si="3"/>
        <v>6500</v>
      </c>
    </row>
    <row r="13" spans="1:17">
      <c r="A13" s="38">
        <v>12</v>
      </c>
      <c r="B13" s="39" t="s">
        <v>29</v>
      </c>
      <c r="C13" s="43">
        <v>3</v>
      </c>
      <c r="D13" s="12" t="s">
        <v>14</v>
      </c>
      <c r="E13" s="12">
        <v>428</v>
      </c>
      <c r="F13" s="12">
        <v>72</v>
      </c>
      <c r="G13" s="29">
        <f t="shared" si="4"/>
        <v>500</v>
      </c>
      <c r="H13" s="45">
        <f t="shared" si="5"/>
        <v>550</v>
      </c>
      <c r="I13" s="18">
        <v>6100</v>
      </c>
      <c r="J13" s="32">
        <f t="shared" si="0"/>
        <v>3050000</v>
      </c>
      <c r="K13" s="32">
        <f t="shared" si="1"/>
        <v>2897500</v>
      </c>
      <c r="L13" s="32">
        <f t="shared" si="2"/>
        <v>2440000</v>
      </c>
      <c r="M13" s="33">
        <f t="shared" si="3"/>
        <v>6500</v>
      </c>
    </row>
    <row r="14" spans="1:17">
      <c r="A14" s="38">
        <v>13</v>
      </c>
      <c r="B14" s="39" t="s">
        <v>30</v>
      </c>
      <c r="C14" s="43">
        <v>4</v>
      </c>
      <c r="D14" s="12" t="s">
        <v>14</v>
      </c>
      <c r="E14" s="12">
        <v>428</v>
      </c>
      <c r="F14" s="12">
        <v>72</v>
      </c>
      <c r="G14" s="29">
        <f t="shared" si="4"/>
        <v>500</v>
      </c>
      <c r="H14" s="45">
        <f t="shared" si="5"/>
        <v>550</v>
      </c>
      <c r="I14" s="18">
        <v>6100</v>
      </c>
      <c r="J14" s="32">
        <f t="shared" si="0"/>
        <v>3050000</v>
      </c>
      <c r="K14" s="32">
        <f t="shared" si="1"/>
        <v>2897500</v>
      </c>
      <c r="L14" s="32">
        <f t="shared" si="2"/>
        <v>2440000</v>
      </c>
      <c r="M14" s="33">
        <f t="shared" si="3"/>
        <v>6500</v>
      </c>
    </row>
    <row r="15" spans="1:17">
      <c r="A15" s="38">
        <v>14</v>
      </c>
      <c r="B15" s="39" t="s">
        <v>31</v>
      </c>
      <c r="C15" s="43">
        <v>4</v>
      </c>
      <c r="D15" s="12" t="s">
        <v>14</v>
      </c>
      <c r="E15" s="12">
        <v>428</v>
      </c>
      <c r="F15" s="12">
        <v>72</v>
      </c>
      <c r="G15" s="29">
        <f t="shared" si="4"/>
        <v>500</v>
      </c>
      <c r="H15" s="45">
        <f t="shared" si="5"/>
        <v>550</v>
      </c>
      <c r="I15" s="18">
        <v>6100</v>
      </c>
      <c r="J15" s="32">
        <f t="shared" si="0"/>
        <v>3050000</v>
      </c>
      <c r="K15" s="32">
        <f t="shared" si="1"/>
        <v>2897500</v>
      </c>
      <c r="L15" s="32">
        <f t="shared" si="2"/>
        <v>2440000</v>
      </c>
      <c r="M15" s="33">
        <f t="shared" si="3"/>
        <v>6500</v>
      </c>
    </row>
    <row r="16" spans="1:17">
      <c r="A16" s="38">
        <v>15</v>
      </c>
      <c r="B16" s="39" t="s">
        <v>32</v>
      </c>
      <c r="C16" s="43">
        <v>4</v>
      </c>
      <c r="D16" s="12" t="s">
        <v>14</v>
      </c>
      <c r="E16" s="12">
        <v>428</v>
      </c>
      <c r="F16" s="12">
        <v>72</v>
      </c>
      <c r="G16" s="29">
        <f t="shared" si="4"/>
        <v>500</v>
      </c>
      <c r="H16" s="45">
        <f t="shared" si="5"/>
        <v>550</v>
      </c>
      <c r="I16" s="18">
        <v>6100</v>
      </c>
      <c r="J16" s="32">
        <f t="shared" si="0"/>
        <v>3050000</v>
      </c>
      <c r="K16" s="32">
        <f t="shared" si="1"/>
        <v>2897500</v>
      </c>
      <c r="L16" s="32">
        <f t="shared" si="2"/>
        <v>2440000</v>
      </c>
      <c r="M16" s="33">
        <f t="shared" si="3"/>
        <v>6500</v>
      </c>
    </row>
    <row r="17" spans="1:13">
      <c r="A17" s="38">
        <v>16</v>
      </c>
      <c r="B17" s="39" t="s">
        <v>33</v>
      </c>
      <c r="C17" s="43">
        <v>4</v>
      </c>
      <c r="D17" s="12" t="s">
        <v>14</v>
      </c>
      <c r="E17" s="12">
        <v>428</v>
      </c>
      <c r="F17" s="12">
        <v>72</v>
      </c>
      <c r="G17" s="29">
        <f t="shared" si="4"/>
        <v>500</v>
      </c>
      <c r="H17" s="45">
        <f t="shared" si="5"/>
        <v>550</v>
      </c>
      <c r="I17" s="18">
        <v>6100</v>
      </c>
      <c r="J17" s="32">
        <f t="shared" si="0"/>
        <v>3050000</v>
      </c>
      <c r="K17" s="32">
        <f t="shared" si="1"/>
        <v>2897500</v>
      </c>
      <c r="L17" s="32">
        <f t="shared" si="2"/>
        <v>2440000</v>
      </c>
      <c r="M17" s="33">
        <f t="shared" si="3"/>
        <v>6500</v>
      </c>
    </row>
    <row r="18" spans="1:13">
      <c r="A18" s="38">
        <v>17</v>
      </c>
      <c r="B18" s="39" t="s">
        <v>34</v>
      </c>
      <c r="C18" s="43">
        <v>5</v>
      </c>
      <c r="D18" s="12" t="s">
        <v>14</v>
      </c>
      <c r="E18" s="12">
        <v>428</v>
      </c>
      <c r="F18" s="12">
        <v>72</v>
      </c>
      <c r="G18" s="29">
        <f t="shared" si="4"/>
        <v>500</v>
      </c>
      <c r="H18" s="45">
        <f t="shared" si="5"/>
        <v>550</v>
      </c>
      <c r="I18" s="18">
        <v>6100</v>
      </c>
      <c r="J18" s="32">
        <f t="shared" si="0"/>
        <v>3050000</v>
      </c>
      <c r="K18" s="32">
        <f t="shared" si="1"/>
        <v>2897500</v>
      </c>
      <c r="L18" s="32">
        <f t="shared" si="2"/>
        <v>2440000</v>
      </c>
      <c r="M18" s="33">
        <f t="shared" si="3"/>
        <v>6500</v>
      </c>
    </row>
    <row r="19" spans="1:13">
      <c r="A19" s="38">
        <v>18</v>
      </c>
      <c r="B19" s="39" t="s">
        <v>35</v>
      </c>
      <c r="C19" s="43">
        <v>5</v>
      </c>
      <c r="D19" s="12" t="s">
        <v>14</v>
      </c>
      <c r="E19" s="12">
        <v>428</v>
      </c>
      <c r="F19" s="12">
        <v>72</v>
      </c>
      <c r="G19" s="29">
        <f t="shared" si="4"/>
        <v>500</v>
      </c>
      <c r="H19" s="45">
        <f t="shared" si="5"/>
        <v>550</v>
      </c>
      <c r="I19" s="18">
        <v>6100</v>
      </c>
      <c r="J19" s="32">
        <f t="shared" si="0"/>
        <v>3050000</v>
      </c>
      <c r="K19" s="32">
        <f t="shared" si="1"/>
        <v>2897500</v>
      </c>
      <c r="L19" s="32">
        <f t="shared" si="2"/>
        <v>2440000</v>
      </c>
      <c r="M19" s="33">
        <f t="shared" si="3"/>
        <v>6500</v>
      </c>
    </row>
    <row r="20" spans="1:13">
      <c r="A20" s="38">
        <v>19</v>
      </c>
      <c r="B20" s="39" t="s">
        <v>36</v>
      </c>
      <c r="C20" s="43">
        <v>5</v>
      </c>
      <c r="D20" s="12" t="s">
        <v>14</v>
      </c>
      <c r="E20" s="12">
        <v>428</v>
      </c>
      <c r="F20" s="12">
        <v>72</v>
      </c>
      <c r="G20" s="29">
        <f t="shared" si="4"/>
        <v>500</v>
      </c>
      <c r="H20" s="45">
        <f t="shared" si="5"/>
        <v>550</v>
      </c>
      <c r="I20" s="18">
        <v>6100</v>
      </c>
      <c r="J20" s="32">
        <f t="shared" si="0"/>
        <v>3050000</v>
      </c>
      <c r="K20" s="32">
        <f t="shared" si="1"/>
        <v>2897500</v>
      </c>
      <c r="L20" s="32">
        <f t="shared" si="2"/>
        <v>2440000</v>
      </c>
      <c r="M20" s="33">
        <f t="shared" si="3"/>
        <v>6500</v>
      </c>
    </row>
    <row r="21" spans="1:13">
      <c r="A21" s="38">
        <v>20</v>
      </c>
      <c r="B21" s="39" t="s">
        <v>37</v>
      </c>
      <c r="C21" s="43">
        <v>5</v>
      </c>
      <c r="D21" s="12" t="s">
        <v>14</v>
      </c>
      <c r="E21" s="12">
        <v>428</v>
      </c>
      <c r="F21" s="12">
        <v>72</v>
      </c>
      <c r="G21" s="29">
        <f t="shared" si="4"/>
        <v>500</v>
      </c>
      <c r="H21" s="45">
        <f t="shared" si="5"/>
        <v>550</v>
      </c>
      <c r="I21" s="18">
        <v>6100</v>
      </c>
      <c r="J21" s="32">
        <f t="shared" si="0"/>
        <v>3050000</v>
      </c>
      <c r="K21" s="32">
        <f t="shared" si="1"/>
        <v>2897500</v>
      </c>
      <c r="L21" s="32">
        <f t="shared" si="2"/>
        <v>2440000</v>
      </c>
      <c r="M21" s="33">
        <f t="shared" si="3"/>
        <v>6500</v>
      </c>
    </row>
    <row r="22" spans="1:13">
      <c r="A22" s="38">
        <v>21</v>
      </c>
      <c r="B22" s="39" t="s">
        <v>38</v>
      </c>
      <c r="C22" s="43">
        <v>6</v>
      </c>
      <c r="D22" s="12" t="s">
        <v>14</v>
      </c>
      <c r="E22" s="12">
        <v>428</v>
      </c>
      <c r="F22" s="12">
        <v>72</v>
      </c>
      <c r="G22" s="29">
        <f t="shared" si="4"/>
        <v>500</v>
      </c>
      <c r="H22" s="45">
        <f t="shared" si="5"/>
        <v>550</v>
      </c>
      <c r="I22" s="18">
        <v>6100</v>
      </c>
      <c r="J22" s="32">
        <f t="shared" si="0"/>
        <v>3050000</v>
      </c>
      <c r="K22" s="32">
        <f t="shared" si="1"/>
        <v>2897500</v>
      </c>
      <c r="L22" s="32">
        <f t="shared" si="2"/>
        <v>2440000</v>
      </c>
      <c r="M22" s="33">
        <f t="shared" si="3"/>
        <v>6500</v>
      </c>
    </row>
    <row r="23" spans="1:13">
      <c r="A23" s="38">
        <v>22</v>
      </c>
      <c r="B23" s="39" t="s">
        <v>39</v>
      </c>
      <c r="C23" s="43">
        <v>6</v>
      </c>
      <c r="D23" s="12" t="s">
        <v>14</v>
      </c>
      <c r="E23" s="12">
        <v>428</v>
      </c>
      <c r="F23" s="12">
        <v>72</v>
      </c>
      <c r="G23" s="29">
        <f t="shared" si="4"/>
        <v>500</v>
      </c>
      <c r="H23" s="45">
        <f t="shared" si="5"/>
        <v>550</v>
      </c>
      <c r="I23" s="18">
        <v>6100</v>
      </c>
      <c r="J23" s="32">
        <f t="shared" si="0"/>
        <v>3050000</v>
      </c>
      <c r="K23" s="32">
        <f t="shared" si="1"/>
        <v>2897500</v>
      </c>
      <c r="L23" s="32">
        <f t="shared" si="2"/>
        <v>2440000</v>
      </c>
      <c r="M23" s="33">
        <f t="shared" si="3"/>
        <v>6500</v>
      </c>
    </row>
    <row r="24" spans="1:13">
      <c r="A24" s="38">
        <v>23</v>
      </c>
      <c r="B24" s="39" t="s">
        <v>40</v>
      </c>
      <c r="C24" s="43">
        <v>6</v>
      </c>
      <c r="D24" s="12" t="s">
        <v>14</v>
      </c>
      <c r="E24" s="12">
        <v>428</v>
      </c>
      <c r="F24" s="12">
        <v>72</v>
      </c>
      <c r="G24" s="29">
        <f t="shared" si="4"/>
        <v>500</v>
      </c>
      <c r="H24" s="45">
        <f t="shared" si="5"/>
        <v>550</v>
      </c>
      <c r="I24" s="18">
        <v>6100</v>
      </c>
      <c r="J24" s="32">
        <f t="shared" si="0"/>
        <v>3050000</v>
      </c>
      <c r="K24" s="32">
        <f t="shared" si="1"/>
        <v>2897500</v>
      </c>
      <c r="L24" s="32">
        <f t="shared" si="2"/>
        <v>2440000</v>
      </c>
      <c r="M24" s="33">
        <f t="shared" si="3"/>
        <v>6500</v>
      </c>
    </row>
    <row r="25" spans="1:13">
      <c r="A25" s="38">
        <v>24</v>
      </c>
      <c r="B25" s="39" t="s">
        <v>41</v>
      </c>
      <c r="C25" s="43">
        <v>6</v>
      </c>
      <c r="D25" s="12" t="s">
        <v>14</v>
      </c>
      <c r="E25" s="12">
        <v>428</v>
      </c>
      <c r="F25" s="12">
        <v>72</v>
      </c>
      <c r="G25" s="29">
        <f t="shared" si="4"/>
        <v>500</v>
      </c>
      <c r="H25" s="45">
        <f t="shared" si="5"/>
        <v>550</v>
      </c>
      <c r="I25" s="18">
        <v>6100</v>
      </c>
      <c r="J25" s="32">
        <f t="shared" si="0"/>
        <v>3050000</v>
      </c>
      <c r="K25" s="32">
        <f t="shared" si="1"/>
        <v>2897500</v>
      </c>
      <c r="L25" s="32">
        <f t="shared" si="2"/>
        <v>2440000</v>
      </c>
      <c r="M25" s="33">
        <f t="shared" si="3"/>
        <v>6500</v>
      </c>
    </row>
    <row r="26" spans="1:13">
      <c r="A26" s="38">
        <v>25</v>
      </c>
      <c r="B26" s="39" t="s">
        <v>42</v>
      </c>
      <c r="C26" s="43">
        <v>7</v>
      </c>
      <c r="D26" s="12" t="s">
        <v>14</v>
      </c>
      <c r="E26" s="12">
        <v>428</v>
      </c>
      <c r="F26" s="12">
        <v>72</v>
      </c>
      <c r="G26" s="29">
        <f t="shared" si="4"/>
        <v>500</v>
      </c>
      <c r="H26" s="45">
        <f t="shared" si="5"/>
        <v>550</v>
      </c>
      <c r="I26" s="18">
        <v>6100</v>
      </c>
      <c r="J26" s="32">
        <f t="shared" si="0"/>
        <v>3050000</v>
      </c>
      <c r="K26" s="32">
        <f t="shared" si="1"/>
        <v>2897500</v>
      </c>
      <c r="L26" s="32">
        <f t="shared" si="2"/>
        <v>2440000</v>
      </c>
      <c r="M26" s="33">
        <f t="shared" si="3"/>
        <v>6500</v>
      </c>
    </row>
    <row r="27" spans="1:13">
      <c r="A27" s="38">
        <v>26</v>
      </c>
      <c r="B27" s="39" t="s">
        <v>43</v>
      </c>
      <c r="C27" s="43">
        <v>7</v>
      </c>
      <c r="D27" s="12" t="s">
        <v>14</v>
      </c>
      <c r="E27" s="12">
        <v>428</v>
      </c>
      <c r="F27" s="12">
        <v>72</v>
      </c>
      <c r="G27" s="29">
        <f t="shared" si="4"/>
        <v>500</v>
      </c>
      <c r="H27" s="45">
        <f t="shared" si="5"/>
        <v>550</v>
      </c>
      <c r="I27" s="18">
        <v>6100</v>
      </c>
      <c r="J27" s="32">
        <f t="shared" si="0"/>
        <v>3050000</v>
      </c>
      <c r="K27" s="32">
        <f t="shared" si="1"/>
        <v>2897500</v>
      </c>
      <c r="L27" s="32">
        <f t="shared" si="2"/>
        <v>2440000</v>
      </c>
      <c r="M27" s="33">
        <f t="shared" si="3"/>
        <v>6500</v>
      </c>
    </row>
    <row r="28" spans="1:13">
      <c r="A28" s="38">
        <v>27</v>
      </c>
      <c r="B28" s="39" t="s">
        <v>44</v>
      </c>
      <c r="C28" s="43">
        <v>7</v>
      </c>
      <c r="D28" s="12" t="s">
        <v>14</v>
      </c>
      <c r="E28" s="12">
        <v>428</v>
      </c>
      <c r="F28" s="12">
        <v>72</v>
      </c>
      <c r="G28" s="29">
        <f t="shared" si="4"/>
        <v>500</v>
      </c>
      <c r="H28" s="45">
        <f t="shared" si="5"/>
        <v>550</v>
      </c>
      <c r="I28" s="18">
        <v>6100</v>
      </c>
      <c r="J28" s="32">
        <f t="shared" si="0"/>
        <v>3050000</v>
      </c>
      <c r="K28" s="32">
        <f t="shared" si="1"/>
        <v>2897500</v>
      </c>
      <c r="L28" s="32">
        <f t="shared" si="2"/>
        <v>2440000</v>
      </c>
      <c r="M28" s="33">
        <f t="shared" si="3"/>
        <v>6500</v>
      </c>
    </row>
    <row r="29" spans="1:13">
      <c r="A29" s="38">
        <v>28</v>
      </c>
      <c r="B29" s="39" t="s">
        <v>45</v>
      </c>
      <c r="C29" s="43">
        <v>7</v>
      </c>
      <c r="D29" s="12" t="s">
        <v>14</v>
      </c>
      <c r="E29" s="12">
        <v>428</v>
      </c>
      <c r="F29" s="12">
        <v>72</v>
      </c>
      <c r="G29" s="29">
        <f t="shared" si="4"/>
        <v>500</v>
      </c>
      <c r="H29" s="45">
        <f t="shared" si="5"/>
        <v>550</v>
      </c>
      <c r="I29" s="18">
        <v>6100</v>
      </c>
      <c r="J29" s="32">
        <f t="shared" si="0"/>
        <v>3050000</v>
      </c>
      <c r="K29" s="32">
        <f t="shared" si="1"/>
        <v>2897500</v>
      </c>
      <c r="L29" s="32">
        <f t="shared" si="2"/>
        <v>2440000</v>
      </c>
      <c r="M29" s="33">
        <f t="shared" si="3"/>
        <v>6500</v>
      </c>
    </row>
    <row r="30" spans="1:13" ht="16.5">
      <c r="A30" s="48" t="s">
        <v>2</v>
      </c>
      <c r="B30" s="49"/>
      <c r="C30" s="49"/>
      <c r="D30" s="50"/>
      <c r="E30" s="34">
        <f>SUM(E2:E29)</f>
        <v>11984</v>
      </c>
      <c r="F30" s="34">
        <f>SUM(F2:F29)</f>
        <v>2016</v>
      </c>
      <c r="G30" s="34">
        <f>SUM(G2:G29)</f>
        <v>14000</v>
      </c>
      <c r="H30" s="34">
        <f>SUM(H2:H29)</f>
        <v>15400</v>
      </c>
      <c r="I30" s="16"/>
      <c r="J30" s="35">
        <f>SUM(J2:J29)</f>
        <v>85400000</v>
      </c>
      <c r="K30" s="35">
        <f>SUM(K2:K29)</f>
        <v>81130000</v>
      </c>
      <c r="L30" s="35">
        <f>SUM(L2:L29)</f>
        <v>68320000</v>
      </c>
      <c r="M30" s="36"/>
    </row>
  </sheetData>
  <mergeCells count="1">
    <mergeCell ref="A30:D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abSelected="1" topLeftCell="A16" zoomScale="115" zoomScaleNormal="115" workbookViewId="0">
      <selection activeCell="I31" sqref="I31"/>
    </sheetView>
  </sheetViews>
  <sheetFormatPr defaultRowHeight="15"/>
  <cols>
    <col min="1" max="1" width="4.140625" customWidth="1"/>
    <col min="2" max="2" width="6.5703125" customWidth="1"/>
    <col min="3" max="3" width="6.7109375" customWidth="1"/>
    <col min="7" max="7" width="11.5703125" customWidth="1"/>
    <col min="10" max="10" width="15" customWidth="1"/>
    <col min="11" max="11" width="18.140625" customWidth="1"/>
    <col min="12" max="12" width="14.42578125" customWidth="1"/>
  </cols>
  <sheetData>
    <row r="1" spans="1:13" ht="54">
      <c r="A1" s="5" t="s">
        <v>0</v>
      </c>
      <c r="B1" s="6" t="s">
        <v>3</v>
      </c>
      <c r="C1" s="6" t="s">
        <v>1</v>
      </c>
      <c r="D1" s="6" t="s">
        <v>4</v>
      </c>
      <c r="E1" s="6" t="s">
        <v>6</v>
      </c>
      <c r="F1" s="6" t="s">
        <v>13</v>
      </c>
      <c r="G1" s="31" t="s">
        <v>5</v>
      </c>
      <c r="H1" s="6" t="s">
        <v>12</v>
      </c>
      <c r="I1" s="6" t="s">
        <v>11</v>
      </c>
      <c r="J1" s="6" t="s">
        <v>7</v>
      </c>
      <c r="K1" s="6" t="s">
        <v>8</v>
      </c>
      <c r="L1" s="6" t="s">
        <v>9</v>
      </c>
      <c r="M1" s="6" t="s">
        <v>10</v>
      </c>
    </row>
    <row r="2" spans="1:13">
      <c r="A2" s="38">
        <v>1</v>
      </c>
      <c r="B2" s="39" t="s">
        <v>18</v>
      </c>
      <c r="C2" s="43">
        <v>1</v>
      </c>
      <c r="D2" s="42" t="s">
        <v>14</v>
      </c>
      <c r="E2" s="47">
        <v>428</v>
      </c>
      <c r="F2" s="47">
        <v>72</v>
      </c>
      <c r="G2" s="44">
        <f>F2+E2</f>
        <v>500</v>
      </c>
      <c r="H2" s="45">
        <f>G2*1.1</f>
        <v>550</v>
      </c>
      <c r="I2" s="18">
        <v>6100</v>
      </c>
      <c r="J2" s="32">
        <f t="shared" ref="J2:J29" si="0">I2*G2</f>
        <v>3050000</v>
      </c>
      <c r="K2" s="32">
        <f t="shared" ref="K2:K29" si="1">J2*0.95</f>
        <v>2897500</v>
      </c>
      <c r="L2" s="32">
        <f t="shared" ref="L2:L29" si="2">J2*0.8</f>
        <v>2440000</v>
      </c>
      <c r="M2" s="33">
        <f t="shared" ref="M2:M29" si="3">MROUND((J2*0.025/12),500)</f>
        <v>6500</v>
      </c>
    </row>
    <row r="3" spans="1:13">
      <c r="A3" s="38">
        <v>2</v>
      </c>
      <c r="B3" s="39" t="s">
        <v>19</v>
      </c>
      <c r="C3" s="43">
        <v>1</v>
      </c>
      <c r="D3" s="42" t="s">
        <v>46</v>
      </c>
      <c r="E3" s="47">
        <v>616</v>
      </c>
      <c r="F3" s="47">
        <v>88</v>
      </c>
      <c r="G3" s="44">
        <f t="shared" ref="G3:G29" si="4">F3+E3</f>
        <v>704</v>
      </c>
      <c r="H3" s="45">
        <f t="shared" ref="H3:H29" si="5">G3*1.1</f>
        <v>774.40000000000009</v>
      </c>
      <c r="I3" s="18">
        <v>6100</v>
      </c>
      <c r="J3" s="32">
        <f t="shared" si="0"/>
        <v>4294400</v>
      </c>
      <c r="K3" s="32">
        <f t="shared" si="1"/>
        <v>4079680</v>
      </c>
      <c r="L3" s="32">
        <f t="shared" si="2"/>
        <v>3435520</v>
      </c>
      <c r="M3" s="33">
        <f t="shared" si="3"/>
        <v>9000</v>
      </c>
    </row>
    <row r="4" spans="1:13">
      <c r="A4" s="38">
        <v>3</v>
      </c>
      <c r="B4" s="39" t="s">
        <v>20</v>
      </c>
      <c r="C4" s="43">
        <v>1</v>
      </c>
      <c r="D4" s="42" t="s">
        <v>46</v>
      </c>
      <c r="E4" s="47">
        <v>616</v>
      </c>
      <c r="F4" s="47">
        <v>88</v>
      </c>
      <c r="G4" s="44">
        <f t="shared" si="4"/>
        <v>704</v>
      </c>
      <c r="H4" s="45">
        <f t="shared" si="5"/>
        <v>774.40000000000009</v>
      </c>
      <c r="I4" s="18">
        <v>6100</v>
      </c>
      <c r="J4" s="32">
        <f t="shared" si="0"/>
        <v>4294400</v>
      </c>
      <c r="K4" s="32">
        <f t="shared" si="1"/>
        <v>4079680</v>
      </c>
      <c r="L4" s="32">
        <f t="shared" si="2"/>
        <v>3435520</v>
      </c>
      <c r="M4" s="33">
        <f t="shared" si="3"/>
        <v>9000</v>
      </c>
    </row>
    <row r="5" spans="1:13">
      <c r="A5" s="38">
        <v>4</v>
      </c>
      <c r="B5" s="39" t="s">
        <v>21</v>
      </c>
      <c r="C5" s="43">
        <v>1</v>
      </c>
      <c r="D5" s="42" t="s">
        <v>14</v>
      </c>
      <c r="E5" s="47">
        <v>428</v>
      </c>
      <c r="F5" s="47">
        <v>72</v>
      </c>
      <c r="G5" s="44">
        <f t="shared" si="4"/>
        <v>500</v>
      </c>
      <c r="H5" s="45">
        <f t="shared" si="5"/>
        <v>550</v>
      </c>
      <c r="I5" s="18">
        <v>6100</v>
      </c>
      <c r="J5" s="32">
        <f t="shared" si="0"/>
        <v>3050000</v>
      </c>
      <c r="K5" s="32">
        <f t="shared" si="1"/>
        <v>2897500</v>
      </c>
      <c r="L5" s="32">
        <f t="shared" si="2"/>
        <v>2440000</v>
      </c>
      <c r="M5" s="33">
        <f t="shared" si="3"/>
        <v>6500</v>
      </c>
    </row>
    <row r="6" spans="1:13">
      <c r="A6" s="38">
        <v>5</v>
      </c>
      <c r="B6" s="39" t="s">
        <v>22</v>
      </c>
      <c r="C6" s="43">
        <v>2</v>
      </c>
      <c r="D6" s="42" t="s">
        <v>14</v>
      </c>
      <c r="E6" s="47">
        <v>428</v>
      </c>
      <c r="F6" s="47">
        <v>72</v>
      </c>
      <c r="G6" s="44">
        <f t="shared" si="4"/>
        <v>500</v>
      </c>
      <c r="H6" s="45">
        <f t="shared" si="5"/>
        <v>550</v>
      </c>
      <c r="I6" s="18">
        <v>6100</v>
      </c>
      <c r="J6" s="32">
        <f t="shared" si="0"/>
        <v>3050000</v>
      </c>
      <c r="K6" s="32">
        <f t="shared" si="1"/>
        <v>2897500</v>
      </c>
      <c r="L6" s="32">
        <f t="shared" si="2"/>
        <v>2440000</v>
      </c>
      <c r="M6" s="33">
        <f t="shared" si="3"/>
        <v>6500</v>
      </c>
    </row>
    <row r="7" spans="1:13">
      <c r="A7" s="38">
        <v>6</v>
      </c>
      <c r="B7" s="39" t="s">
        <v>23</v>
      </c>
      <c r="C7" s="43">
        <v>2</v>
      </c>
      <c r="D7" s="42" t="s">
        <v>46</v>
      </c>
      <c r="E7" s="47">
        <v>616</v>
      </c>
      <c r="F7" s="47">
        <v>88</v>
      </c>
      <c r="G7" s="44">
        <f t="shared" si="4"/>
        <v>704</v>
      </c>
      <c r="H7" s="45">
        <f t="shared" si="5"/>
        <v>774.40000000000009</v>
      </c>
      <c r="I7" s="18">
        <v>6100</v>
      </c>
      <c r="J7" s="32">
        <f t="shared" si="0"/>
        <v>4294400</v>
      </c>
      <c r="K7" s="32">
        <f t="shared" si="1"/>
        <v>4079680</v>
      </c>
      <c r="L7" s="32">
        <f t="shared" si="2"/>
        <v>3435520</v>
      </c>
      <c r="M7" s="33">
        <f t="shared" si="3"/>
        <v>9000</v>
      </c>
    </row>
    <row r="8" spans="1:13">
      <c r="A8" s="38">
        <v>7</v>
      </c>
      <c r="B8" s="39" t="s">
        <v>24</v>
      </c>
      <c r="C8" s="43">
        <v>2</v>
      </c>
      <c r="D8" s="42" t="s">
        <v>46</v>
      </c>
      <c r="E8" s="47">
        <v>616</v>
      </c>
      <c r="F8" s="47">
        <v>88</v>
      </c>
      <c r="G8" s="44">
        <f t="shared" si="4"/>
        <v>704</v>
      </c>
      <c r="H8" s="45">
        <f t="shared" si="5"/>
        <v>774.40000000000009</v>
      </c>
      <c r="I8" s="18">
        <v>6100</v>
      </c>
      <c r="J8" s="32">
        <f t="shared" si="0"/>
        <v>4294400</v>
      </c>
      <c r="K8" s="32">
        <f t="shared" si="1"/>
        <v>4079680</v>
      </c>
      <c r="L8" s="32">
        <f t="shared" si="2"/>
        <v>3435520</v>
      </c>
      <c r="M8" s="33">
        <f t="shared" si="3"/>
        <v>9000</v>
      </c>
    </row>
    <row r="9" spans="1:13">
      <c r="A9" s="38">
        <v>8</v>
      </c>
      <c r="B9" s="39" t="s">
        <v>25</v>
      </c>
      <c r="C9" s="43">
        <v>2</v>
      </c>
      <c r="D9" s="42" t="s">
        <v>14</v>
      </c>
      <c r="E9" s="47">
        <v>428</v>
      </c>
      <c r="F9" s="47">
        <v>72</v>
      </c>
      <c r="G9" s="44">
        <f t="shared" si="4"/>
        <v>500</v>
      </c>
      <c r="H9" s="45">
        <f t="shared" si="5"/>
        <v>550</v>
      </c>
      <c r="I9" s="18">
        <v>6100</v>
      </c>
      <c r="J9" s="32">
        <f t="shared" si="0"/>
        <v>3050000</v>
      </c>
      <c r="K9" s="32">
        <f t="shared" si="1"/>
        <v>2897500</v>
      </c>
      <c r="L9" s="32">
        <f t="shared" si="2"/>
        <v>2440000</v>
      </c>
      <c r="M9" s="33">
        <f t="shared" si="3"/>
        <v>6500</v>
      </c>
    </row>
    <row r="10" spans="1:13">
      <c r="A10" s="38">
        <v>9</v>
      </c>
      <c r="B10" s="39" t="s">
        <v>26</v>
      </c>
      <c r="C10" s="43">
        <v>3</v>
      </c>
      <c r="D10" s="42" t="s">
        <v>14</v>
      </c>
      <c r="E10" s="47">
        <v>428</v>
      </c>
      <c r="F10" s="47">
        <v>72</v>
      </c>
      <c r="G10" s="44">
        <f t="shared" si="4"/>
        <v>500</v>
      </c>
      <c r="H10" s="45">
        <f t="shared" si="5"/>
        <v>550</v>
      </c>
      <c r="I10" s="18">
        <v>6100</v>
      </c>
      <c r="J10" s="32">
        <f t="shared" si="0"/>
        <v>3050000</v>
      </c>
      <c r="K10" s="32">
        <f t="shared" si="1"/>
        <v>2897500</v>
      </c>
      <c r="L10" s="32">
        <f t="shared" si="2"/>
        <v>2440000</v>
      </c>
      <c r="M10" s="33">
        <f t="shared" si="3"/>
        <v>6500</v>
      </c>
    </row>
    <row r="11" spans="1:13">
      <c r="A11" s="38">
        <v>10</v>
      </c>
      <c r="B11" s="39" t="s">
        <v>27</v>
      </c>
      <c r="C11" s="43">
        <v>3</v>
      </c>
      <c r="D11" s="42" t="s">
        <v>46</v>
      </c>
      <c r="E11" s="47">
        <v>616</v>
      </c>
      <c r="F11" s="47">
        <v>88</v>
      </c>
      <c r="G11" s="44">
        <f t="shared" si="4"/>
        <v>704</v>
      </c>
      <c r="H11" s="45">
        <f t="shared" si="5"/>
        <v>774.40000000000009</v>
      </c>
      <c r="I11" s="18">
        <v>6100</v>
      </c>
      <c r="J11" s="32">
        <f t="shared" si="0"/>
        <v>4294400</v>
      </c>
      <c r="K11" s="32">
        <f t="shared" si="1"/>
        <v>4079680</v>
      </c>
      <c r="L11" s="32">
        <f t="shared" si="2"/>
        <v>3435520</v>
      </c>
      <c r="M11" s="33">
        <f t="shared" si="3"/>
        <v>9000</v>
      </c>
    </row>
    <row r="12" spans="1:13">
      <c r="A12" s="38">
        <v>11</v>
      </c>
      <c r="B12" s="39" t="s">
        <v>28</v>
      </c>
      <c r="C12" s="43">
        <v>3</v>
      </c>
      <c r="D12" s="42" t="s">
        <v>46</v>
      </c>
      <c r="E12" s="47">
        <v>616</v>
      </c>
      <c r="F12" s="47">
        <v>88</v>
      </c>
      <c r="G12" s="44">
        <f t="shared" si="4"/>
        <v>704</v>
      </c>
      <c r="H12" s="45">
        <f t="shared" si="5"/>
        <v>774.40000000000009</v>
      </c>
      <c r="I12" s="18">
        <v>6100</v>
      </c>
      <c r="J12" s="32">
        <f t="shared" si="0"/>
        <v>4294400</v>
      </c>
      <c r="K12" s="32">
        <f t="shared" si="1"/>
        <v>4079680</v>
      </c>
      <c r="L12" s="32">
        <f t="shared" si="2"/>
        <v>3435520</v>
      </c>
      <c r="M12" s="33">
        <f t="shared" si="3"/>
        <v>9000</v>
      </c>
    </row>
    <row r="13" spans="1:13">
      <c r="A13" s="38">
        <v>12</v>
      </c>
      <c r="B13" s="39" t="s">
        <v>29</v>
      </c>
      <c r="C13" s="43">
        <v>3</v>
      </c>
      <c r="D13" s="42" t="s">
        <v>14</v>
      </c>
      <c r="E13" s="47">
        <v>428</v>
      </c>
      <c r="F13" s="47">
        <v>72</v>
      </c>
      <c r="G13" s="44">
        <f t="shared" si="4"/>
        <v>500</v>
      </c>
      <c r="H13" s="45">
        <f t="shared" si="5"/>
        <v>550</v>
      </c>
      <c r="I13" s="18">
        <v>6100</v>
      </c>
      <c r="J13" s="32">
        <f t="shared" si="0"/>
        <v>3050000</v>
      </c>
      <c r="K13" s="32">
        <f t="shared" si="1"/>
        <v>2897500</v>
      </c>
      <c r="L13" s="32">
        <f t="shared" si="2"/>
        <v>2440000</v>
      </c>
      <c r="M13" s="33">
        <f t="shared" si="3"/>
        <v>6500</v>
      </c>
    </row>
    <row r="14" spans="1:13">
      <c r="A14" s="38">
        <v>13</v>
      </c>
      <c r="B14" s="39" t="s">
        <v>30</v>
      </c>
      <c r="C14" s="43">
        <v>4</v>
      </c>
      <c r="D14" s="42" t="s">
        <v>14</v>
      </c>
      <c r="E14" s="47">
        <v>428</v>
      </c>
      <c r="F14" s="47">
        <v>72</v>
      </c>
      <c r="G14" s="44">
        <f t="shared" si="4"/>
        <v>500</v>
      </c>
      <c r="H14" s="45">
        <f t="shared" si="5"/>
        <v>550</v>
      </c>
      <c r="I14" s="18">
        <v>6100</v>
      </c>
      <c r="J14" s="32">
        <f t="shared" si="0"/>
        <v>3050000</v>
      </c>
      <c r="K14" s="32">
        <f t="shared" si="1"/>
        <v>2897500</v>
      </c>
      <c r="L14" s="32">
        <f t="shared" si="2"/>
        <v>2440000</v>
      </c>
      <c r="M14" s="33">
        <f t="shared" si="3"/>
        <v>6500</v>
      </c>
    </row>
    <row r="15" spans="1:13">
      <c r="A15" s="38">
        <v>14</v>
      </c>
      <c r="B15" s="39" t="s">
        <v>31</v>
      </c>
      <c r="C15" s="43">
        <v>4</v>
      </c>
      <c r="D15" s="42" t="s">
        <v>46</v>
      </c>
      <c r="E15" s="47">
        <v>616</v>
      </c>
      <c r="F15" s="47">
        <v>88</v>
      </c>
      <c r="G15" s="44">
        <f t="shared" si="4"/>
        <v>704</v>
      </c>
      <c r="H15" s="45">
        <f t="shared" si="5"/>
        <v>774.40000000000009</v>
      </c>
      <c r="I15" s="18">
        <v>6100</v>
      </c>
      <c r="J15" s="32">
        <f t="shared" si="0"/>
        <v>4294400</v>
      </c>
      <c r="K15" s="32">
        <f t="shared" si="1"/>
        <v>4079680</v>
      </c>
      <c r="L15" s="32">
        <f t="shared" si="2"/>
        <v>3435520</v>
      </c>
      <c r="M15" s="33">
        <f t="shared" si="3"/>
        <v>9000</v>
      </c>
    </row>
    <row r="16" spans="1:13">
      <c r="A16" s="38">
        <v>15</v>
      </c>
      <c r="B16" s="39" t="s">
        <v>32</v>
      </c>
      <c r="C16" s="43">
        <v>4</v>
      </c>
      <c r="D16" s="42" t="s">
        <v>46</v>
      </c>
      <c r="E16" s="47">
        <v>616</v>
      </c>
      <c r="F16" s="47">
        <v>88</v>
      </c>
      <c r="G16" s="44">
        <f t="shared" si="4"/>
        <v>704</v>
      </c>
      <c r="H16" s="45">
        <f t="shared" si="5"/>
        <v>774.40000000000009</v>
      </c>
      <c r="I16" s="18">
        <v>6100</v>
      </c>
      <c r="J16" s="32">
        <f t="shared" si="0"/>
        <v>4294400</v>
      </c>
      <c r="K16" s="32">
        <f t="shared" si="1"/>
        <v>4079680</v>
      </c>
      <c r="L16" s="32">
        <f t="shared" si="2"/>
        <v>3435520</v>
      </c>
      <c r="M16" s="33">
        <f t="shared" si="3"/>
        <v>9000</v>
      </c>
    </row>
    <row r="17" spans="1:13">
      <c r="A17" s="38">
        <v>16</v>
      </c>
      <c r="B17" s="39" t="s">
        <v>33</v>
      </c>
      <c r="C17" s="43">
        <v>4</v>
      </c>
      <c r="D17" s="42" t="s">
        <v>14</v>
      </c>
      <c r="E17" s="47">
        <v>428</v>
      </c>
      <c r="F17" s="47">
        <v>72</v>
      </c>
      <c r="G17" s="44">
        <f t="shared" si="4"/>
        <v>500</v>
      </c>
      <c r="H17" s="45">
        <f t="shared" si="5"/>
        <v>550</v>
      </c>
      <c r="I17" s="18">
        <v>6100</v>
      </c>
      <c r="J17" s="32">
        <f t="shared" si="0"/>
        <v>3050000</v>
      </c>
      <c r="K17" s="32">
        <f t="shared" si="1"/>
        <v>2897500</v>
      </c>
      <c r="L17" s="32">
        <f t="shared" si="2"/>
        <v>2440000</v>
      </c>
      <c r="M17" s="33">
        <f t="shared" si="3"/>
        <v>6500</v>
      </c>
    </row>
    <row r="18" spans="1:13">
      <c r="A18" s="38">
        <v>17</v>
      </c>
      <c r="B18" s="39" t="s">
        <v>34</v>
      </c>
      <c r="C18" s="43">
        <v>5</v>
      </c>
      <c r="D18" s="42" t="s">
        <v>14</v>
      </c>
      <c r="E18" s="47">
        <v>428</v>
      </c>
      <c r="F18" s="47">
        <v>72</v>
      </c>
      <c r="G18" s="44">
        <f t="shared" si="4"/>
        <v>500</v>
      </c>
      <c r="H18" s="45">
        <f t="shared" si="5"/>
        <v>550</v>
      </c>
      <c r="I18" s="18">
        <v>6100</v>
      </c>
      <c r="J18" s="32">
        <f t="shared" si="0"/>
        <v>3050000</v>
      </c>
      <c r="K18" s="32">
        <f t="shared" si="1"/>
        <v>2897500</v>
      </c>
      <c r="L18" s="32">
        <f t="shared" si="2"/>
        <v>2440000</v>
      </c>
      <c r="M18" s="33">
        <f t="shared" si="3"/>
        <v>6500</v>
      </c>
    </row>
    <row r="19" spans="1:13">
      <c r="A19" s="38">
        <v>18</v>
      </c>
      <c r="B19" s="39" t="s">
        <v>35</v>
      </c>
      <c r="C19" s="43">
        <v>5</v>
      </c>
      <c r="D19" s="42" t="s">
        <v>46</v>
      </c>
      <c r="E19" s="47">
        <v>616</v>
      </c>
      <c r="F19" s="47">
        <v>88</v>
      </c>
      <c r="G19" s="44">
        <f t="shared" si="4"/>
        <v>704</v>
      </c>
      <c r="H19" s="45">
        <f t="shared" si="5"/>
        <v>774.40000000000009</v>
      </c>
      <c r="I19" s="18">
        <v>6100</v>
      </c>
      <c r="J19" s="32">
        <f t="shared" si="0"/>
        <v>4294400</v>
      </c>
      <c r="K19" s="32">
        <f t="shared" si="1"/>
        <v>4079680</v>
      </c>
      <c r="L19" s="32">
        <f t="shared" si="2"/>
        <v>3435520</v>
      </c>
      <c r="M19" s="33">
        <f t="shared" si="3"/>
        <v>9000</v>
      </c>
    </row>
    <row r="20" spans="1:13">
      <c r="A20" s="38">
        <v>19</v>
      </c>
      <c r="B20" s="39" t="s">
        <v>36</v>
      </c>
      <c r="C20" s="43">
        <v>5</v>
      </c>
      <c r="D20" s="42" t="s">
        <v>46</v>
      </c>
      <c r="E20" s="47">
        <v>616</v>
      </c>
      <c r="F20" s="47">
        <v>88</v>
      </c>
      <c r="G20" s="44">
        <f t="shared" si="4"/>
        <v>704</v>
      </c>
      <c r="H20" s="45">
        <f t="shared" si="5"/>
        <v>774.40000000000009</v>
      </c>
      <c r="I20" s="18">
        <v>6100</v>
      </c>
      <c r="J20" s="32">
        <f t="shared" si="0"/>
        <v>4294400</v>
      </c>
      <c r="K20" s="32">
        <f t="shared" si="1"/>
        <v>4079680</v>
      </c>
      <c r="L20" s="32">
        <f t="shared" si="2"/>
        <v>3435520</v>
      </c>
      <c r="M20" s="33">
        <f t="shared" si="3"/>
        <v>9000</v>
      </c>
    </row>
    <row r="21" spans="1:13">
      <c r="A21" s="38">
        <v>20</v>
      </c>
      <c r="B21" s="39" t="s">
        <v>37</v>
      </c>
      <c r="C21" s="43">
        <v>5</v>
      </c>
      <c r="D21" s="42" t="s">
        <v>14</v>
      </c>
      <c r="E21" s="47">
        <v>428</v>
      </c>
      <c r="F21" s="47">
        <v>72</v>
      </c>
      <c r="G21" s="44">
        <f t="shared" si="4"/>
        <v>500</v>
      </c>
      <c r="H21" s="45">
        <f t="shared" si="5"/>
        <v>550</v>
      </c>
      <c r="I21" s="18">
        <v>6100</v>
      </c>
      <c r="J21" s="32">
        <f t="shared" si="0"/>
        <v>3050000</v>
      </c>
      <c r="K21" s="32">
        <f t="shared" si="1"/>
        <v>2897500</v>
      </c>
      <c r="L21" s="32">
        <f t="shared" si="2"/>
        <v>2440000</v>
      </c>
      <c r="M21" s="33">
        <f t="shared" si="3"/>
        <v>6500</v>
      </c>
    </row>
    <row r="22" spans="1:13">
      <c r="A22" s="38">
        <v>21</v>
      </c>
      <c r="B22" s="39" t="s">
        <v>38</v>
      </c>
      <c r="C22" s="43">
        <v>6</v>
      </c>
      <c r="D22" s="42" t="s">
        <v>14</v>
      </c>
      <c r="E22" s="47">
        <v>428</v>
      </c>
      <c r="F22" s="47">
        <v>72</v>
      </c>
      <c r="G22" s="44">
        <f t="shared" si="4"/>
        <v>500</v>
      </c>
      <c r="H22" s="45">
        <f t="shared" si="5"/>
        <v>550</v>
      </c>
      <c r="I22" s="18">
        <v>6100</v>
      </c>
      <c r="J22" s="32">
        <f t="shared" si="0"/>
        <v>3050000</v>
      </c>
      <c r="K22" s="32">
        <f t="shared" si="1"/>
        <v>2897500</v>
      </c>
      <c r="L22" s="32">
        <f t="shared" si="2"/>
        <v>2440000</v>
      </c>
      <c r="M22" s="33">
        <f t="shared" si="3"/>
        <v>6500</v>
      </c>
    </row>
    <row r="23" spans="1:13">
      <c r="A23" s="38">
        <v>22</v>
      </c>
      <c r="B23" s="39" t="s">
        <v>39</v>
      </c>
      <c r="C23" s="43">
        <v>6</v>
      </c>
      <c r="D23" s="42" t="s">
        <v>46</v>
      </c>
      <c r="E23" s="47">
        <v>616</v>
      </c>
      <c r="F23" s="47">
        <v>88</v>
      </c>
      <c r="G23" s="44">
        <f t="shared" si="4"/>
        <v>704</v>
      </c>
      <c r="H23" s="45">
        <f t="shared" si="5"/>
        <v>774.40000000000009</v>
      </c>
      <c r="I23" s="18">
        <v>6100</v>
      </c>
      <c r="J23" s="32">
        <f t="shared" si="0"/>
        <v>4294400</v>
      </c>
      <c r="K23" s="32">
        <f t="shared" si="1"/>
        <v>4079680</v>
      </c>
      <c r="L23" s="32">
        <f t="shared" si="2"/>
        <v>3435520</v>
      </c>
      <c r="M23" s="33">
        <f t="shared" si="3"/>
        <v>9000</v>
      </c>
    </row>
    <row r="24" spans="1:13">
      <c r="A24" s="38">
        <v>23</v>
      </c>
      <c r="B24" s="39" t="s">
        <v>40</v>
      </c>
      <c r="C24" s="43">
        <v>6</v>
      </c>
      <c r="D24" s="42" t="s">
        <v>46</v>
      </c>
      <c r="E24" s="47">
        <v>616</v>
      </c>
      <c r="F24" s="47">
        <v>88</v>
      </c>
      <c r="G24" s="44">
        <f t="shared" si="4"/>
        <v>704</v>
      </c>
      <c r="H24" s="45">
        <f t="shared" si="5"/>
        <v>774.40000000000009</v>
      </c>
      <c r="I24" s="18">
        <v>6100</v>
      </c>
      <c r="J24" s="32">
        <f t="shared" si="0"/>
        <v>4294400</v>
      </c>
      <c r="K24" s="32">
        <f t="shared" si="1"/>
        <v>4079680</v>
      </c>
      <c r="L24" s="32">
        <f t="shared" si="2"/>
        <v>3435520</v>
      </c>
      <c r="M24" s="33">
        <f t="shared" si="3"/>
        <v>9000</v>
      </c>
    </row>
    <row r="25" spans="1:13">
      <c r="A25" s="38">
        <v>24</v>
      </c>
      <c r="B25" s="39" t="s">
        <v>41</v>
      </c>
      <c r="C25" s="43">
        <v>6</v>
      </c>
      <c r="D25" s="42" t="s">
        <v>14</v>
      </c>
      <c r="E25" s="47">
        <v>428</v>
      </c>
      <c r="F25" s="47">
        <v>72</v>
      </c>
      <c r="G25" s="44">
        <f t="shared" si="4"/>
        <v>500</v>
      </c>
      <c r="H25" s="45">
        <f t="shared" si="5"/>
        <v>550</v>
      </c>
      <c r="I25" s="18">
        <v>6100</v>
      </c>
      <c r="J25" s="32">
        <f t="shared" si="0"/>
        <v>3050000</v>
      </c>
      <c r="K25" s="32">
        <f t="shared" si="1"/>
        <v>2897500</v>
      </c>
      <c r="L25" s="32">
        <f t="shared" si="2"/>
        <v>2440000</v>
      </c>
      <c r="M25" s="33">
        <f t="shared" si="3"/>
        <v>6500</v>
      </c>
    </row>
    <row r="26" spans="1:13">
      <c r="A26" s="38">
        <v>25</v>
      </c>
      <c r="B26" s="39" t="s">
        <v>42</v>
      </c>
      <c r="C26" s="43">
        <v>7</v>
      </c>
      <c r="D26" s="42" t="s">
        <v>14</v>
      </c>
      <c r="E26" s="47">
        <v>428</v>
      </c>
      <c r="F26" s="47">
        <v>72</v>
      </c>
      <c r="G26" s="44">
        <f t="shared" si="4"/>
        <v>500</v>
      </c>
      <c r="H26" s="45">
        <f t="shared" si="5"/>
        <v>550</v>
      </c>
      <c r="I26" s="18">
        <v>6100</v>
      </c>
      <c r="J26" s="32">
        <f t="shared" si="0"/>
        <v>3050000</v>
      </c>
      <c r="K26" s="32">
        <f t="shared" si="1"/>
        <v>2897500</v>
      </c>
      <c r="L26" s="32">
        <f t="shared" si="2"/>
        <v>2440000</v>
      </c>
      <c r="M26" s="33">
        <f t="shared" si="3"/>
        <v>6500</v>
      </c>
    </row>
    <row r="27" spans="1:13">
      <c r="A27" s="38">
        <v>26</v>
      </c>
      <c r="B27" s="39" t="s">
        <v>43</v>
      </c>
      <c r="C27" s="43">
        <v>7</v>
      </c>
      <c r="D27" s="42" t="s">
        <v>46</v>
      </c>
      <c r="E27" s="47">
        <v>616</v>
      </c>
      <c r="F27" s="47">
        <v>88</v>
      </c>
      <c r="G27" s="44">
        <f t="shared" si="4"/>
        <v>704</v>
      </c>
      <c r="H27" s="45">
        <f t="shared" si="5"/>
        <v>774.40000000000009</v>
      </c>
      <c r="I27" s="18">
        <v>6100</v>
      </c>
      <c r="J27" s="32">
        <f t="shared" si="0"/>
        <v>4294400</v>
      </c>
      <c r="K27" s="32">
        <f t="shared" si="1"/>
        <v>4079680</v>
      </c>
      <c r="L27" s="32">
        <f t="shared" si="2"/>
        <v>3435520</v>
      </c>
      <c r="M27" s="33">
        <f t="shared" si="3"/>
        <v>9000</v>
      </c>
    </row>
    <row r="28" spans="1:13">
      <c r="A28" s="38">
        <v>27</v>
      </c>
      <c r="B28" s="39" t="s">
        <v>44</v>
      </c>
      <c r="C28" s="43">
        <v>7</v>
      </c>
      <c r="D28" s="42" t="s">
        <v>46</v>
      </c>
      <c r="E28" s="47">
        <v>616</v>
      </c>
      <c r="F28" s="47">
        <v>88</v>
      </c>
      <c r="G28" s="44">
        <f t="shared" si="4"/>
        <v>704</v>
      </c>
      <c r="H28" s="45">
        <f t="shared" si="5"/>
        <v>774.40000000000009</v>
      </c>
      <c r="I28" s="18">
        <v>6100</v>
      </c>
      <c r="J28" s="32">
        <f t="shared" si="0"/>
        <v>4294400</v>
      </c>
      <c r="K28" s="32">
        <f t="shared" si="1"/>
        <v>4079680</v>
      </c>
      <c r="L28" s="32">
        <f t="shared" si="2"/>
        <v>3435520</v>
      </c>
      <c r="M28" s="33">
        <f t="shared" si="3"/>
        <v>9000</v>
      </c>
    </row>
    <row r="29" spans="1:13">
      <c r="A29" s="38">
        <v>28</v>
      </c>
      <c r="B29" s="39" t="s">
        <v>45</v>
      </c>
      <c r="C29" s="43">
        <v>7</v>
      </c>
      <c r="D29" s="42" t="s">
        <v>14</v>
      </c>
      <c r="E29" s="47">
        <v>428</v>
      </c>
      <c r="F29" s="47">
        <v>72</v>
      </c>
      <c r="G29" s="44">
        <f t="shared" si="4"/>
        <v>500</v>
      </c>
      <c r="H29" s="45">
        <f t="shared" si="5"/>
        <v>550</v>
      </c>
      <c r="I29" s="18">
        <v>6100</v>
      </c>
      <c r="J29" s="32">
        <f t="shared" si="0"/>
        <v>3050000</v>
      </c>
      <c r="K29" s="32">
        <f t="shared" si="1"/>
        <v>2897500</v>
      </c>
      <c r="L29" s="32">
        <f t="shared" si="2"/>
        <v>2440000</v>
      </c>
      <c r="M29" s="33">
        <f t="shared" si="3"/>
        <v>6500</v>
      </c>
    </row>
    <row r="30" spans="1:13" ht="16.5">
      <c r="A30" s="48" t="s">
        <v>2</v>
      </c>
      <c r="B30" s="49"/>
      <c r="C30" s="49"/>
      <c r="D30" s="50"/>
      <c r="E30" s="34">
        <f>SUM(E2:E29)</f>
        <v>14616</v>
      </c>
      <c r="F30" s="34">
        <f>SUM(F2:F29)</f>
        <v>2240</v>
      </c>
      <c r="G30" s="34">
        <f>SUM(G2:G29)</f>
        <v>16856</v>
      </c>
      <c r="H30" s="34">
        <f>SUM(H2:H29)</f>
        <v>18541.599999999999</v>
      </c>
      <c r="I30" s="16"/>
      <c r="J30" s="35">
        <f>SUM(J2:J29)</f>
        <v>102821600</v>
      </c>
      <c r="K30" s="35">
        <f>SUM(K2:K29)</f>
        <v>97680520</v>
      </c>
      <c r="L30" s="35">
        <f>SUM(L2:L29)</f>
        <v>82257280</v>
      </c>
      <c r="M30" s="36"/>
    </row>
  </sheetData>
  <mergeCells count="1">
    <mergeCell ref="A30:D30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2"/>
  <sheetViews>
    <sheetView zoomScale="130" zoomScaleNormal="130" workbookViewId="0">
      <selection activeCell="C4" sqref="C4:G4"/>
    </sheetView>
  </sheetViews>
  <sheetFormatPr defaultRowHeight="15"/>
  <cols>
    <col min="2" max="2" width="6.28515625" style="37" customWidth="1"/>
    <col min="3" max="3" width="11.7109375" style="37" customWidth="1"/>
    <col min="4" max="4" width="15.5703125" style="37" customWidth="1"/>
    <col min="5" max="5" width="16.28515625" style="37" bestFit="1" customWidth="1"/>
    <col min="6" max="6" width="16.5703125" style="37" customWidth="1"/>
    <col min="7" max="7" width="17.28515625" style="37" customWidth="1"/>
    <col min="8" max="8" width="14.85546875" customWidth="1"/>
    <col min="9" max="9" width="15.42578125" customWidth="1"/>
  </cols>
  <sheetData>
    <row r="2" spans="2:9" s="17" customFormat="1">
      <c r="B2" s="60"/>
      <c r="C2" s="60" t="s">
        <v>85</v>
      </c>
      <c r="D2" s="60" t="s">
        <v>86</v>
      </c>
      <c r="E2" s="60" t="s">
        <v>15</v>
      </c>
      <c r="F2" s="60" t="s">
        <v>16</v>
      </c>
      <c r="G2" s="60" t="s">
        <v>17</v>
      </c>
    </row>
    <row r="3" spans="2:9">
      <c r="B3" s="60" t="s">
        <v>80</v>
      </c>
      <c r="C3" s="37">
        <v>16856</v>
      </c>
      <c r="D3" s="37">
        <v>18542</v>
      </c>
      <c r="E3" s="37">
        <f>C3*6100</f>
        <v>102821600</v>
      </c>
      <c r="F3" s="37">
        <f>E3*95%</f>
        <v>97680520</v>
      </c>
      <c r="G3" s="37">
        <f>E3*80%</f>
        <v>82257280</v>
      </c>
    </row>
    <row r="4" spans="2:9">
      <c r="B4" s="60" t="s">
        <v>81</v>
      </c>
      <c r="C4" s="37">
        <v>14000</v>
      </c>
      <c r="D4" s="37">
        <v>15400</v>
      </c>
      <c r="E4" s="37">
        <f t="shared" ref="E4:E7" si="0">C4*6100</f>
        <v>85400000</v>
      </c>
      <c r="F4" s="37">
        <f t="shared" ref="F4:F8" si="1">E4*95%</f>
        <v>81130000</v>
      </c>
      <c r="G4" s="37">
        <f t="shared" ref="G4:G8" si="2">E4*80%</f>
        <v>68320000</v>
      </c>
    </row>
    <row r="5" spans="2:9">
      <c r="B5" s="60" t="s">
        <v>82</v>
      </c>
      <c r="C5" s="37">
        <v>14000</v>
      </c>
      <c r="D5" s="37">
        <v>15400</v>
      </c>
      <c r="E5" s="37">
        <f t="shared" si="0"/>
        <v>85400000</v>
      </c>
      <c r="F5" s="37">
        <f t="shared" si="1"/>
        <v>81130000</v>
      </c>
      <c r="G5" s="37">
        <f t="shared" si="2"/>
        <v>68320000</v>
      </c>
    </row>
    <row r="6" spans="2:9">
      <c r="B6" s="60" t="s">
        <v>83</v>
      </c>
      <c r="C6" s="37">
        <v>14000</v>
      </c>
      <c r="D6" s="37">
        <v>15400</v>
      </c>
      <c r="E6" s="37">
        <f t="shared" si="0"/>
        <v>85400000</v>
      </c>
      <c r="F6" s="37">
        <f t="shared" si="1"/>
        <v>81130000</v>
      </c>
      <c r="G6" s="37">
        <f t="shared" si="2"/>
        <v>68320000</v>
      </c>
      <c r="H6" s="56"/>
      <c r="I6" s="56"/>
    </row>
    <row r="7" spans="2:9">
      <c r="B7" s="60" t="s">
        <v>84</v>
      </c>
      <c r="C7" s="37">
        <v>16856</v>
      </c>
      <c r="D7" s="37">
        <v>18542</v>
      </c>
      <c r="E7" s="37">
        <f t="shared" si="0"/>
        <v>102821600</v>
      </c>
      <c r="F7" s="37">
        <f t="shared" si="1"/>
        <v>97680520</v>
      </c>
      <c r="G7" s="37">
        <f t="shared" si="2"/>
        <v>82257280</v>
      </c>
      <c r="H7" s="57"/>
      <c r="I7" s="57"/>
    </row>
    <row r="8" spans="2:9" ht="15.75">
      <c r="B8" s="61" t="s">
        <v>2</v>
      </c>
      <c r="C8" s="61">
        <f>SUM(C3:C7)</f>
        <v>75712</v>
      </c>
      <c r="D8" s="61">
        <f>SUM(D3:D7)</f>
        <v>83284</v>
      </c>
      <c r="E8" s="62">
        <f>SUM(E3:E7)</f>
        <v>461843200</v>
      </c>
      <c r="F8" s="63">
        <f t="shared" si="1"/>
        <v>438751040</v>
      </c>
      <c r="G8" s="64">
        <f t="shared" si="2"/>
        <v>369474560</v>
      </c>
      <c r="H8" s="58"/>
      <c r="I8" s="58"/>
    </row>
    <row r="9" spans="2:9">
      <c r="C9" s="41"/>
      <c r="D9" s="41"/>
      <c r="F9" s="55"/>
      <c r="G9" s="58"/>
      <c r="H9" s="58"/>
      <c r="I9" s="58"/>
    </row>
    <row r="10" spans="2:9">
      <c r="B10" s="60"/>
      <c r="C10" s="60" t="s">
        <v>85</v>
      </c>
      <c r="D10" s="60" t="s">
        <v>86</v>
      </c>
      <c r="E10" s="60" t="s">
        <v>15</v>
      </c>
      <c r="F10" s="60" t="s">
        <v>16</v>
      </c>
      <c r="G10" s="60" t="s">
        <v>17</v>
      </c>
      <c r="H10" s="59"/>
      <c r="I10" s="59"/>
    </row>
    <row r="11" spans="2:9">
      <c r="B11" s="60" t="s">
        <v>75</v>
      </c>
      <c r="C11" s="37">
        <v>16856</v>
      </c>
      <c r="D11" s="37">
        <v>18542</v>
      </c>
      <c r="E11" s="37">
        <f>C11*6100</f>
        <v>102821600</v>
      </c>
      <c r="F11" s="37">
        <f>E11*95%</f>
        <v>97680520</v>
      </c>
      <c r="G11" s="37">
        <f>E11*80%</f>
        <v>82257280</v>
      </c>
    </row>
    <row r="12" spans="2:9">
      <c r="B12" s="60" t="s">
        <v>76</v>
      </c>
      <c r="C12" s="37">
        <v>14000</v>
      </c>
      <c r="D12" s="37">
        <v>15400</v>
      </c>
      <c r="E12" s="37">
        <f t="shared" ref="E12:E15" si="3">C12*6100</f>
        <v>85400000</v>
      </c>
      <c r="F12" s="37">
        <f t="shared" ref="F12:F16" si="4">E12*95%</f>
        <v>81130000</v>
      </c>
      <c r="G12" s="37">
        <f t="shared" ref="G12:G16" si="5">E12*80%</f>
        <v>68320000</v>
      </c>
    </row>
    <row r="13" spans="2:9">
      <c r="B13" s="60" t="s">
        <v>77</v>
      </c>
      <c r="C13" s="37">
        <v>14000</v>
      </c>
      <c r="D13" s="37">
        <v>15400</v>
      </c>
      <c r="E13" s="37">
        <f t="shared" si="3"/>
        <v>85400000</v>
      </c>
      <c r="F13" s="37">
        <f t="shared" si="4"/>
        <v>81130000</v>
      </c>
      <c r="G13" s="37">
        <f t="shared" si="5"/>
        <v>68320000</v>
      </c>
    </row>
    <row r="14" spans="2:9">
      <c r="B14" s="60" t="s">
        <v>78</v>
      </c>
      <c r="C14" s="37">
        <v>14000</v>
      </c>
      <c r="D14" s="37">
        <v>15400</v>
      </c>
      <c r="E14" s="37">
        <f t="shared" si="3"/>
        <v>85400000</v>
      </c>
      <c r="F14" s="37">
        <f t="shared" si="4"/>
        <v>81130000</v>
      </c>
      <c r="G14" s="37">
        <f t="shared" si="5"/>
        <v>68320000</v>
      </c>
    </row>
    <row r="15" spans="2:9">
      <c r="B15" s="60" t="s">
        <v>79</v>
      </c>
      <c r="C15" s="37">
        <v>16856</v>
      </c>
      <c r="D15" s="37">
        <v>18542</v>
      </c>
      <c r="E15" s="37">
        <f t="shared" si="3"/>
        <v>102821600</v>
      </c>
      <c r="F15" s="37">
        <f t="shared" si="4"/>
        <v>97680520</v>
      </c>
      <c r="G15" s="37">
        <f t="shared" si="5"/>
        <v>82257280</v>
      </c>
    </row>
    <row r="16" spans="2:9" ht="15.75">
      <c r="B16" s="61" t="s">
        <v>2</v>
      </c>
      <c r="C16" s="62">
        <f>SUM(C11:C15)</f>
        <v>75712</v>
      </c>
      <c r="D16" s="62">
        <f>SUM(D11:D15)</f>
        <v>83284</v>
      </c>
      <c r="E16" s="62">
        <f>SUM(E11:E15)</f>
        <v>461843200</v>
      </c>
      <c r="F16" s="62">
        <f t="shared" si="4"/>
        <v>438751040</v>
      </c>
      <c r="G16" s="62">
        <f t="shared" si="5"/>
        <v>369474560</v>
      </c>
    </row>
    <row r="21" spans="1:7">
      <c r="B21" s="60"/>
    </row>
    <row r="22" spans="1:7">
      <c r="A22" s="65" t="s">
        <v>87</v>
      </c>
      <c r="B22" s="65"/>
      <c r="C22" s="60">
        <f>C8+C16</f>
        <v>151424</v>
      </c>
      <c r="D22" s="60">
        <f>D16+D8</f>
        <v>166568</v>
      </c>
      <c r="E22" s="66">
        <f>E16+E8</f>
        <v>923686400</v>
      </c>
      <c r="F22" s="66">
        <f>F16+F8</f>
        <v>877502080</v>
      </c>
      <c r="G22" s="66">
        <f>G16+G8</f>
        <v>738949120</v>
      </c>
    </row>
  </sheetData>
  <mergeCells count="1">
    <mergeCell ref="A22:B22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M42"/>
  <sheetViews>
    <sheetView topLeftCell="A28" zoomScale="130" zoomScaleNormal="130" workbookViewId="0">
      <selection activeCell="J43" sqref="J43"/>
    </sheetView>
  </sheetViews>
  <sheetFormatPr defaultRowHeight="15"/>
  <cols>
    <col min="1" max="1" width="6.42578125" customWidth="1"/>
    <col min="2" max="2" width="8.140625" customWidth="1"/>
    <col min="3" max="3" width="6.5703125" customWidth="1"/>
    <col min="6" max="6" width="13.42578125" customWidth="1"/>
    <col min="7" max="7" width="15.85546875" customWidth="1"/>
    <col min="10" max="10" width="14.140625" customWidth="1"/>
    <col min="11" max="11" width="13.7109375" customWidth="1"/>
    <col min="12" max="12" width="14.85546875" customWidth="1"/>
  </cols>
  <sheetData>
    <row r="13" spans="1:13" ht="54">
      <c r="A13" s="5" t="s">
        <v>0</v>
      </c>
      <c r="B13" s="6" t="s">
        <v>3</v>
      </c>
      <c r="C13" s="6" t="s">
        <v>1</v>
      </c>
      <c r="D13" s="6" t="s">
        <v>4</v>
      </c>
      <c r="E13" s="6" t="s">
        <v>6</v>
      </c>
      <c r="F13" s="6" t="s">
        <v>13</v>
      </c>
      <c r="G13" s="31" t="s">
        <v>5</v>
      </c>
      <c r="H13" s="6" t="s">
        <v>12</v>
      </c>
      <c r="I13" s="6" t="s">
        <v>11</v>
      </c>
      <c r="J13" s="6" t="s">
        <v>7</v>
      </c>
      <c r="K13" s="6" t="s">
        <v>8</v>
      </c>
      <c r="L13" s="6" t="s">
        <v>9</v>
      </c>
      <c r="M13" s="6" t="s">
        <v>10</v>
      </c>
    </row>
    <row r="14" spans="1:13">
      <c r="A14" s="38">
        <v>1</v>
      </c>
      <c r="B14" s="39" t="s">
        <v>47</v>
      </c>
      <c r="C14" s="43">
        <v>1</v>
      </c>
      <c r="D14" s="42" t="s">
        <v>46</v>
      </c>
      <c r="E14" s="42">
        <v>616</v>
      </c>
      <c r="F14" s="42">
        <v>88</v>
      </c>
      <c r="G14" s="44">
        <f>F14+E14</f>
        <v>704</v>
      </c>
      <c r="H14" s="45">
        <f>G14*1.1</f>
        <v>774.40000000000009</v>
      </c>
      <c r="I14" s="18">
        <v>6100</v>
      </c>
      <c r="J14" s="32">
        <f t="shared" ref="J14:J41" si="0">I14*G14</f>
        <v>4294400</v>
      </c>
      <c r="K14" s="32">
        <f t="shared" ref="K14:K41" si="1">J14*0.95</f>
        <v>4079680</v>
      </c>
      <c r="L14" s="32">
        <f t="shared" ref="L14:L41" si="2">J14*0.8</f>
        <v>3435520</v>
      </c>
      <c r="M14" s="33">
        <f t="shared" ref="M14:M41" si="3">MROUND((J14*0.025/12),500)</f>
        <v>9000</v>
      </c>
    </row>
    <row r="15" spans="1:13">
      <c r="A15" s="38">
        <v>2</v>
      </c>
      <c r="B15" s="39" t="s">
        <v>48</v>
      </c>
      <c r="C15" s="43">
        <v>1</v>
      </c>
      <c r="D15" s="42" t="s">
        <v>14</v>
      </c>
      <c r="E15" s="42">
        <v>428</v>
      </c>
      <c r="F15" s="42">
        <v>72</v>
      </c>
      <c r="G15" s="44">
        <f t="shared" ref="G15:G40" si="4">F15+E15</f>
        <v>500</v>
      </c>
      <c r="H15" s="45">
        <f t="shared" ref="H15:H18" si="5">G15*1.1</f>
        <v>550</v>
      </c>
      <c r="I15" s="18">
        <v>6100</v>
      </c>
      <c r="J15" s="32">
        <f t="shared" si="0"/>
        <v>3050000</v>
      </c>
      <c r="K15" s="32">
        <f t="shared" si="1"/>
        <v>2897500</v>
      </c>
      <c r="L15" s="32">
        <f t="shared" si="2"/>
        <v>2440000</v>
      </c>
      <c r="M15" s="33">
        <f t="shared" si="3"/>
        <v>6500</v>
      </c>
    </row>
    <row r="16" spans="1:13">
      <c r="A16" s="38">
        <v>3</v>
      </c>
      <c r="B16" s="39" t="s">
        <v>49</v>
      </c>
      <c r="C16" s="43">
        <v>1</v>
      </c>
      <c r="D16" s="42" t="s">
        <v>14</v>
      </c>
      <c r="E16" s="42">
        <v>428</v>
      </c>
      <c r="F16" s="42">
        <v>72</v>
      </c>
      <c r="G16" s="44">
        <f t="shared" si="4"/>
        <v>500</v>
      </c>
      <c r="H16" s="45">
        <f t="shared" si="5"/>
        <v>550</v>
      </c>
      <c r="I16" s="18">
        <v>6100</v>
      </c>
      <c r="J16" s="32">
        <f t="shared" si="0"/>
        <v>3050000</v>
      </c>
      <c r="K16" s="32">
        <f t="shared" si="1"/>
        <v>2897500</v>
      </c>
      <c r="L16" s="32">
        <f t="shared" si="2"/>
        <v>2440000</v>
      </c>
      <c r="M16" s="33">
        <f t="shared" si="3"/>
        <v>6500</v>
      </c>
    </row>
    <row r="17" spans="1:13">
      <c r="A17" s="38">
        <v>4</v>
      </c>
      <c r="B17" s="39" t="s">
        <v>50</v>
      </c>
      <c r="C17" s="43">
        <v>1</v>
      </c>
      <c r="D17" s="42" t="s">
        <v>46</v>
      </c>
      <c r="E17" s="42">
        <v>616</v>
      </c>
      <c r="F17" s="42">
        <v>88</v>
      </c>
      <c r="G17" s="44">
        <f t="shared" si="4"/>
        <v>704</v>
      </c>
      <c r="H17" s="45">
        <f t="shared" si="5"/>
        <v>774.40000000000009</v>
      </c>
      <c r="I17" s="18">
        <v>6100</v>
      </c>
      <c r="J17" s="32">
        <f t="shared" si="0"/>
        <v>4294400</v>
      </c>
      <c r="K17" s="32">
        <f t="shared" si="1"/>
        <v>4079680</v>
      </c>
      <c r="L17" s="32">
        <f t="shared" si="2"/>
        <v>3435520</v>
      </c>
      <c r="M17" s="33">
        <f t="shared" si="3"/>
        <v>9000</v>
      </c>
    </row>
    <row r="18" spans="1:13">
      <c r="A18" s="38">
        <v>5</v>
      </c>
      <c r="B18" s="39" t="s">
        <v>51</v>
      </c>
      <c r="C18" s="43">
        <v>2</v>
      </c>
      <c r="D18" s="42" t="s">
        <v>46</v>
      </c>
      <c r="E18" s="42">
        <v>616</v>
      </c>
      <c r="F18" s="42">
        <v>88</v>
      </c>
      <c r="G18" s="44">
        <f t="shared" si="4"/>
        <v>704</v>
      </c>
      <c r="H18" s="45">
        <f t="shared" si="5"/>
        <v>774.40000000000009</v>
      </c>
      <c r="I18" s="18">
        <v>6100</v>
      </c>
      <c r="J18" s="32">
        <f t="shared" si="0"/>
        <v>4294400</v>
      </c>
      <c r="K18" s="32">
        <f t="shared" si="1"/>
        <v>4079680</v>
      </c>
      <c r="L18" s="32">
        <f t="shared" si="2"/>
        <v>3435520</v>
      </c>
      <c r="M18" s="33">
        <f t="shared" si="3"/>
        <v>9000</v>
      </c>
    </row>
    <row r="19" spans="1:13">
      <c r="A19" s="38">
        <v>6</v>
      </c>
      <c r="B19" s="39" t="s">
        <v>52</v>
      </c>
      <c r="C19" s="43">
        <v>2</v>
      </c>
      <c r="D19" s="42" t="s">
        <v>14</v>
      </c>
      <c r="E19" s="42">
        <v>428</v>
      </c>
      <c r="F19" s="42">
        <v>72</v>
      </c>
      <c r="G19" s="44">
        <f t="shared" si="4"/>
        <v>500</v>
      </c>
      <c r="H19" s="45">
        <f t="shared" ref="H15:H41" si="6">G19*1.1</f>
        <v>550</v>
      </c>
      <c r="I19" s="18">
        <v>6100</v>
      </c>
      <c r="J19" s="32">
        <f t="shared" si="0"/>
        <v>3050000</v>
      </c>
      <c r="K19" s="32">
        <f t="shared" si="1"/>
        <v>2897500</v>
      </c>
      <c r="L19" s="32">
        <f t="shared" si="2"/>
        <v>2440000</v>
      </c>
      <c r="M19" s="33">
        <f t="shared" si="3"/>
        <v>6500</v>
      </c>
    </row>
    <row r="20" spans="1:13">
      <c r="A20" s="38">
        <v>7</v>
      </c>
      <c r="B20" s="39" t="s">
        <v>53</v>
      </c>
      <c r="C20" s="43">
        <v>2</v>
      </c>
      <c r="D20" s="42" t="s">
        <v>14</v>
      </c>
      <c r="E20" s="42">
        <v>428</v>
      </c>
      <c r="F20" s="42">
        <v>72</v>
      </c>
      <c r="G20" s="44">
        <f t="shared" si="4"/>
        <v>500</v>
      </c>
      <c r="H20" s="45">
        <f t="shared" si="6"/>
        <v>550</v>
      </c>
      <c r="I20" s="18">
        <v>6100</v>
      </c>
      <c r="J20" s="32">
        <f t="shared" si="0"/>
        <v>3050000</v>
      </c>
      <c r="K20" s="32">
        <f t="shared" si="1"/>
        <v>2897500</v>
      </c>
      <c r="L20" s="32">
        <f t="shared" si="2"/>
        <v>2440000</v>
      </c>
      <c r="M20" s="33">
        <f t="shared" si="3"/>
        <v>6500</v>
      </c>
    </row>
    <row r="21" spans="1:13">
      <c r="A21" s="38">
        <v>8</v>
      </c>
      <c r="B21" s="39" t="s">
        <v>54</v>
      </c>
      <c r="C21" s="43">
        <v>2</v>
      </c>
      <c r="D21" s="42" t="s">
        <v>46</v>
      </c>
      <c r="E21" s="42">
        <v>616</v>
      </c>
      <c r="F21" s="42">
        <v>88</v>
      </c>
      <c r="G21" s="44">
        <f t="shared" si="4"/>
        <v>704</v>
      </c>
      <c r="H21" s="45">
        <f t="shared" si="6"/>
        <v>774.40000000000009</v>
      </c>
      <c r="I21" s="18">
        <v>6100</v>
      </c>
      <c r="J21" s="32">
        <f t="shared" si="0"/>
        <v>4294400</v>
      </c>
      <c r="K21" s="32">
        <f t="shared" si="1"/>
        <v>4079680</v>
      </c>
      <c r="L21" s="32">
        <f t="shared" si="2"/>
        <v>3435520</v>
      </c>
      <c r="M21" s="33">
        <f t="shared" si="3"/>
        <v>9000</v>
      </c>
    </row>
    <row r="22" spans="1:13">
      <c r="A22" s="38">
        <v>9</v>
      </c>
      <c r="B22" s="39" t="s">
        <v>55</v>
      </c>
      <c r="C22" s="43">
        <v>3</v>
      </c>
      <c r="D22" s="42" t="s">
        <v>46</v>
      </c>
      <c r="E22" s="42">
        <v>616</v>
      </c>
      <c r="F22" s="42">
        <v>88</v>
      </c>
      <c r="G22" s="44">
        <f t="shared" si="4"/>
        <v>704</v>
      </c>
      <c r="H22" s="45">
        <f t="shared" si="6"/>
        <v>774.40000000000009</v>
      </c>
      <c r="I22" s="18">
        <v>6100</v>
      </c>
      <c r="J22" s="32">
        <f t="shared" si="0"/>
        <v>4294400</v>
      </c>
      <c r="K22" s="32">
        <f t="shared" si="1"/>
        <v>4079680</v>
      </c>
      <c r="L22" s="32">
        <f t="shared" si="2"/>
        <v>3435520</v>
      </c>
      <c r="M22" s="33">
        <f t="shared" si="3"/>
        <v>9000</v>
      </c>
    </row>
    <row r="23" spans="1:13">
      <c r="A23" s="38">
        <v>10</v>
      </c>
      <c r="B23" s="39" t="s">
        <v>56</v>
      </c>
      <c r="C23" s="43">
        <v>3</v>
      </c>
      <c r="D23" s="42" t="s">
        <v>14</v>
      </c>
      <c r="E23" s="42">
        <v>428</v>
      </c>
      <c r="F23" s="42">
        <v>72</v>
      </c>
      <c r="G23" s="44">
        <f t="shared" si="4"/>
        <v>500</v>
      </c>
      <c r="H23" s="45">
        <f t="shared" si="6"/>
        <v>550</v>
      </c>
      <c r="I23" s="18">
        <v>6100</v>
      </c>
      <c r="J23" s="32">
        <f t="shared" si="0"/>
        <v>3050000</v>
      </c>
      <c r="K23" s="32">
        <f t="shared" si="1"/>
        <v>2897500</v>
      </c>
      <c r="L23" s="32">
        <f t="shared" si="2"/>
        <v>2440000</v>
      </c>
      <c r="M23" s="33">
        <f t="shared" si="3"/>
        <v>6500</v>
      </c>
    </row>
    <row r="24" spans="1:13">
      <c r="A24" s="38">
        <v>11</v>
      </c>
      <c r="B24" s="39" t="s">
        <v>57</v>
      </c>
      <c r="C24" s="43">
        <v>3</v>
      </c>
      <c r="D24" s="42" t="s">
        <v>14</v>
      </c>
      <c r="E24" s="42">
        <v>428</v>
      </c>
      <c r="F24" s="42">
        <v>72</v>
      </c>
      <c r="G24" s="44">
        <f t="shared" si="4"/>
        <v>500</v>
      </c>
      <c r="H24" s="45">
        <f t="shared" si="6"/>
        <v>550</v>
      </c>
      <c r="I24" s="18">
        <v>6100</v>
      </c>
      <c r="J24" s="32">
        <f t="shared" si="0"/>
        <v>3050000</v>
      </c>
      <c r="K24" s="32">
        <f t="shared" si="1"/>
        <v>2897500</v>
      </c>
      <c r="L24" s="32">
        <f t="shared" si="2"/>
        <v>2440000</v>
      </c>
      <c r="M24" s="33">
        <f t="shared" si="3"/>
        <v>6500</v>
      </c>
    </row>
    <row r="25" spans="1:13">
      <c r="A25" s="38">
        <v>12</v>
      </c>
      <c r="B25" s="39" t="s">
        <v>58</v>
      </c>
      <c r="C25" s="43">
        <v>3</v>
      </c>
      <c r="D25" s="42" t="s">
        <v>46</v>
      </c>
      <c r="E25" s="42">
        <v>616</v>
      </c>
      <c r="F25" s="42">
        <v>88</v>
      </c>
      <c r="G25" s="44">
        <f t="shared" si="4"/>
        <v>704</v>
      </c>
      <c r="H25" s="45">
        <f t="shared" si="6"/>
        <v>774.40000000000009</v>
      </c>
      <c r="I25" s="18">
        <v>6100</v>
      </c>
      <c r="J25" s="32">
        <f t="shared" si="0"/>
        <v>4294400</v>
      </c>
      <c r="K25" s="32">
        <f t="shared" si="1"/>
        <v>4079680</v>
      </c>
      <c r="L25" s="32">
        <f t="shared" si="2"/>
        <v>3435520</v>
      </c>
      <c r="M25" s="33">
        <f t="shared" si="3"/>
        <v>9000</v>
      </c>
    </row>
    <row r="26" spans="1:13">
      <c r="A26" s="38">
        <v>13</v>
      </c>
      <c r="B26" s="39" t="s">
        <v>59</v>
      </c>
      <c r="C26" s="43">
        <v>4</v>
      </c>
      <c r="D26" s="42" t="s">
        <v>46</v>
      </c>
      <c r="E26" s="42">
        <v>616</v>
      </c>
      <c r="F26" s="42">
        <v>88</v>
      </c>
      <c r="G26" s="44">
        <f t="shared" si="4"/>
        <v>704</v>
      </c>
      <c r="H26" s="45">
        <f t="shared" si="6"/>
        <v>774.40000000000009</v>
      </c>
      <c r="I26" s="18">
        <v>6100</v>
      </c>
      <c r="J26" s="32">
        <f t="shared" si="0"/>
        <v>4294400</v>
      </c>
      <c r="K26" s="32">
        <f t="shared" si="1"/>
        <v>4079680</v>
      </c>
      <c r="L26" s="32">
        <f t="shared" si="2"/>
        <v>3435520</v>
      </c>
      <c r="M26" s="33">
        <f t="shared" si="3"/>
        <v>9000</v>
      </c>
    </row>
    <row r="27" spans="1:13">
      <c r="A27" s="38">
        <v>14</v>
      </c>
      <c r="B27" s="39" t="s">
        <v>60</v>
      </c>
      <c r="C27" s="43">
        <v>4</v>
      </c>
      <c r="D27" s="42" t="s">
        <v>14</v>
      </c>
      <c r="E27" s="42">
        <v>428</v>
      </c>
      <c r="F27" s="42">
        <v>72</v>
      </c>
      <c r="G27" s="44">
        <f t="shared" si="4"/>
        <v>500</v>
      </c>
      <c r="H27" s="45">
        <f t="shared" si="6"/>
        <v>550</v>
      </c>
      <c r="I27" s="18">
        <v>6100</v>
      </c>
      <c r="J27" s="32">
        <f t="shared" si="0"/>
        <v>3050000</v>
      </c>
      <c r="K27" s="32">
        <f t="shared" si="1"/>
        <v>2897500</v>
      </c>
      <c r="L27" s="32">
        <f t="shared" si="2"/>
        <v>2440000</v>
      </c>
      <c r="M27" s="33">
        <f t="shared" si="3"/>
        <v>6500</v>
      </c>
    </row>
    <row r="28" spans="1:13">
      <c r="A28" s="38">
        <v>15</v>
      </c>
      <c r="B28" s="39" t="s">
        <v>61</v>
      </c>
      <c r="C28" s="43">
        <v>4</v>
      </c>
      <c r="D28" s="42" t="s">
        <v>14</v>
      </c>
      <c r="E28" s="42">
        <v>428</v>
      </c>
      <c r="F28" s="42">
        <v>72</v>
      </c>
      <c r="G28" s="44">
        <f t="shared" si="4"/>
        <v>500</v>
      </c>
      <c r="H28" s="45">
        <f t="shared" si="6"/>
        <v>550</v>
      </c>
      <c r="I28" s="18">
        <v>6100</v>
      </c>
      <c r="J28" s="32">
        <f t="shared" si="0"/>
        <v>3050000</v>
      </c>
      <c r="K28" s="32">
        <f t="shared" si="1"/>
        <v>2897500</v>
      </c>
      <c r="L28" s="32">
        <f t="shared" si="2"/>
        <v>2440000</v>
      </c>
      <c r="M28" s="33">
        <f t="shared" si="3"/>
        <v>6500</v>
      </c>
    </row>
    <row r="29" spans="1:13">
      <c r="A29" s="38">
        <v>16</v>
      </c>
      <c r="B29" s="39" t="s">
        <v>62</v>
      </c>
      <c r="C29" s="43">
        <v>4</v>
      </c>
      <c r="D29" s="42" t="s">
        <v>46</v>
      </c>
      <c r="E29" s="42">
        <v>616</v>
      </c>
      <c r="F29" s="42">
        <v>88</v>
      </c>
      <c r="G29" s="44">
        <f t="shared" si="4"/>
        <v>704</v>
      </c>
      <c r="H29" s="45">
        <f t="shared" si="6"/>
        <v>774.40000000000009</v>
      </c>
      <c r="I29" s="18">
        <v>6100</v>
      </c>
      <c r="J29" s="32">
        <f t="shared" si="0"/>
        <v>4294400</v>
      </c>
      <c r="K29" s="32">
        <f t="shared" si="1"/>
        <v>4079680</v>
      </c>
      <c r="L29" s="32">
        <f t="shared" si="2"/>
        <v>3435520</v>
      </c>
      <c r="M29" s="33">
        <f t="shared" si="3"/>
        <v>9000</v>
      </c>
    </row>
    <row r="30" spans="1:13">
      <c r="A30" s="38">
        <v>17</v>
      </c>
      <c r="B30" s="39" t="s">
        <v>63</v>
      </c>
      <c r="C30" s="43">
        <v>5</v>
      </c>
      <c r="D30" s="42" t="s">
        <v>46</v>
      </c>
      <c r="E30" s="42">
        <v>616</v>
      </c>
      <c r="F30" s="42">
        <v>88</v>
      </c>
      <c r="G30" s="44">
        <f t="shared" si="4"/>
        <v>704</v>
      </c>
      <c r="H30" s="45">
        <f t="shared" si="6"/>
        <v>774.40000000000009</v>
      </c>
      <c r="I30" s="18">
        <v>6100</v>
      </c>
      <c r="J30" s="32">
        <f t="shared" si="0"/>
        <v>4294400</v>
      </c>
      <c r="K30" s="32">
        <f t="shared" si="1"/>
        <v>4079680</v>
      </c>
      <c r="L30" s="32">
        <f t="shared" si="2"/>
        <v>3435520</v>
      </c>
      <c r="M30" s="33">
        <f t="shared" si="3"/>
        <v>9000</v>
      </c>
    </row>
    <row r="31" spans="1:13">
      <c r="A31" s="38">
        <v>18</v>
      </c>
      <c r="B31" s="39" t="s">
        <v>64</v>
      </c>
      <c r="C31" s="43">
        <v>5</v>
      </c>
      <c r="D31" s="42" t="s">
        <v>14</v>
      </c>
      <c r="E31" s="42">
        <v>428</v>
      </c>
      <c r="F31" s="42">
        <v>72</v>
      </c>
      <c r="G31" s="44">
        <f t="shared" si="4"/>
        <v>500</v>
      </c>
      <c r="H31" s="45">
        <f t="shared" si="6"/>
        <v>550</v>
      </c>
      <c r="I31" s="18">
        <v>6100</v>
      </c>
      <c r="J31" s="32">
        <f t="shared" si="0"/>
        <v>3050000</v>
      </c>
      <c r="K31" s="32">
        <f t="shared" si="1"/>
        <v>2897500</v>
      </c>
      <c r="L31" s="32">
        <f t="shared" si="2"/>
        <v>2440000</v>
      </c>
      <c r="M31" s="33">
        <f t="shared" si="3"/>
        <v>6500</v>
      </c>
    </row>
    <row r="32" spans="1:13">
      <c r="A32" s="38">
        <v>19</v>
      </c>
      <c r="B32" s="39" t="s">
        <v>65</v>
      </c>
      <c r="C32" s="43">
        <v>5</v>
      </c>
      <c r="D32" s="42" t="s">
        <v>14</v>
      </c>
      <c r="E32" s="42">
        <v>428</v>
      </c>
      <c r="F32" s="42">
        <v>72</v>
      </c>
      <c r="G32" s="44">
        <f t="shared" si="4"/>
        <v>500</v>
      </c>
      <c r="H32" s="45">
        <f t="shared" si="6"/>
        <v>550</v>
      </c>
      <c r="I32" s="18">
        <v>6100</v>
      </c>
      <c r="J32" s="32">
        <f t="shared" si="0"/>
        <v>3050000</v>
      </c>
      <c r="K32" s="32">
        <f t="shared" si="1"/>
        <v>2897500</v>
      </c>
      <c r="L32" s="32">
        <f t="shared" si="2"/>
        <v>2440000</v>
      </c>
      <c r="M32" s="33">
        <f t="shared" si="3"/>
        <v>6500</v>
      </c>
    </row>
    <row r="33" spans="1:13">
      <c r="A33" s="38">
        <v>20</v>
      </c>
      <c r="B33" s="39" t="s">
        <v>66</v>
      </c>
      <c r="C33" s="43">
        <v>5</v>
      </c>
      <c r="D33" s="42" t="s">
        <v>46</v>
      </c>
      <c r="E33" s="42">
        <v>616</v>
      </c>
      <c r="F33" s="42">
        <v>88</v>
      </c>
      <c r="G33" s="44">
        <f t="shared" si="4"/>
        <v>704</v>
      </c>
      <c r="H33" s="45">
        <f t="shared" si="6"/>
        <v>774.40000000000009</v>
      </c>
      <c r="I33" s="18">
        <v>6100</v>
      </c>
      <c r="J33" s="32">
        <f t="shared" si="0"/>
        <v>4294400</v>
      </c>
      <c r="K33" s="32">
        <f t="shared" si="1"/>
        <v>4079680</v>
      </c>
      <c r="L33" s="32">
        <f t="shared" si="2"/>
        <v>3435520</v>
      </c>
      <c r="M33" s="33">
        <f t="shared" si="3"/>
        <v>9000</v>
      </c>
    </row>
    <row r="34" spans="1:13">
      <c r="A34" s="38">
        <v>21</v>
      </c>
      <c r="B34" s="39" t="s">
        <v>67</v>
      </c>
      <c r="C34" s="43">
        <v>6</v>
      </c>
      <c r="D34" s="42" t="s">
        <v>46</v>
      </c>
      <c r="E34" s="42">
        <v>616</v>
      </c>
      <c r="F34" s="42">
        <v>88</v>
      </c>
      <c r="G34" s="44">
        <f t="shared" si="4"/>
        <v>704</v>
      </c>
      <c r="H34" s="45">
        <f t="shared" si="6"/>
        <v>774.40000000000009</v>
      </c>
      <c r="I34" s="18">
        <v>6100</v>
      </c>
      <c r="J34" s="32">
        <f t="shared" si="0"/>
        <v>4294400</v>
      </c>
      <c r="K34" s="32">
        <f t="shared" si="1"/>
        <v>4079680</v>
      </c>
      <c r="L34" s="32">
        <f t="shared" si="2"/>
        <v>3435520</v>
      </c>
      <c r="M34" s="33">
        <f t="shared" si="3"/>
        <v>9000</v>
      </c>
    </row>
    <row r="35" spans="1:13">
      <c r="A35" s="38">
        <v>22</v>
      </c>
      <c r="B35" s="39" t="s">
        <v>68</v>
      </c>
      <c r="C35" s="43">
        <v>6</v>
      </c>
      <c r="D35" s="42" t="s">
        <v>14</v>
      </c>
      <c r="E35" s="42">
        <v>428</v>
      </c>
      <c r="F35" s="42">
        <v>72</v>
      </c>
      <c r="G35" s="44">
        <f t="shared" si="4"/>
        <v>500</v>
      </c>
      <c r="H35" s="45">
        <f t="shared" si="6"/>
        <v>550</v>
      </c>
      <c r="I35" s="18">
        <v>6100</v>
      </c>
      <c r="J35" s="32">
        <f t="shared" si="0"/>
        <v>3050000</v>
      </c>
      <c r="K35" s="32">
        <f t="shared" si="1"/>
        <v>2897500</v>
      </c>
      <c r="L35" s="32">
        <f t="shared" si="2"/>
        <v>2440000</v>
      </c>
      <c r="M35" s="33">
        <f t="shared" si="3"/>
        <v>6500</v>
      </c>
    </row>
    <row r="36" spans="1:13">
      <c r="A36" s="38">
        <v>23</v>
      </c>
      <c r="B36" s="39" t="s">
        <v>69</v>
      </c>
      <c r="C36" s="43">
        <v>6</v>
      </c>
      <c r="D36" s="42" t="s">
        <v>14</v>
      </c>
      <c r="E36" s="42">
        <v>428</v>
      </c>
      <c r="F36" s="42">
        <v>72</v>
      </c>
      <c r="G36" s="44">
        <f t="shared" si="4"/>
        <v>500</v>
      </c>
      <c r="H36" s="45">
        <f t="shared" si="6"/>
        <v>550</v>
      </c>
      <c r="I36" s="18">
        <v>6100</v>
      </c>
      <c r="J36" s="32">
        <f t="shared" si="0"/>
        <v>3050000</v>
      </c>
      <c r="K36" s="32">
        <f t="shared" si="1"/>
        <v>2897500</v>
      </c>
      <c r="L36" s="32">
        <f t="shared" si="2"/>
        <v>2440000</v>
      </c>
      <c r="M36" s="33">
        <f t="shared" si="3"/>
        <v>6500</v>
      </c>
    </row>
    <row r="37" spans="1:13">
      <c r="A37" s="38">
        <v>24</v>
      </c>
      <c r="B37" s="39" t="s">
        <v>70</v>
      </c>
      <c r="C37" s="43">
        <v>6</v>
      </c>
      <c r="D37" s="42" t="s">
        <v>46</v>
      </c>
      <c r="E37" s="42">
        <v>616</v>
      </c>
      <c r="F37" s="42">
        <v>88</v>
      </c>
      <c r="G37" s="44">
        <f t="shared" si="4"/>
        <v>704</v>
      </c>
      <c r="H37" s="45">
        <f t="shared" si="6"/>
        <v>774.40000000000009</v>
      </c>
      <c r="I37" s="18">
        <v>6100</v>
      </c>
      <c r="J37" s="32">
        <f t="shared" si="0"/>
        <v>4294400</v>
      </c>
      <c r="K37" s="32">
        <f t="shared" si="1"/>
        <v>4079680</v>
      </c>
      <c r="L37" s="32">
        <f t="shared" si="2"/>
        <v>3435520</v>
      </c>
      <c r="M37" s="33">
        <f t="shared" si="3"/>
        <v>9000</v>
      </c>
    </row>
    <row r="38" spans="1:13">
      <c r="A38" s="38">
        <v>25</v>
      </c>
      <c r="B38" s="39" t="s">
        <v>71</v>
      </c>
      <c r="C38" s="43">
        <v>7</v>
      </c>
      <c r="D38" s="42" t="s">
        <v>46</v>
      </c>
      <c r="E38" s="42">
        <v>616</v>
      </c>
      <c r="F38" s="42">
        <v>88</v>
      </c>
      <c r="G38" s="44">
        <f t="shared" si="4"/>
        <v>704</v>
      </c>
      <c r="H38" s="45">
        <f t="shared" si="6"/>
        <v>774.40000000000009</v>
      </c>
      <c r="I38" s="18">
        <v>6100</v>
      </c>
      <c r="J38" s="32">
        <f t="shared" si="0"/>
        <v>4294400</v>
      </c>
      <c r="K38" s="32">
        <f t="shared" si="1"/>
        <v>4079680</v>
      </c>
      <c r="L38" s="32">
        <f t="shared" si="2"/>
        <v>3435520</v>
      </c>
      <c r="M38" s="33">
        <f t="shared" si="3"/>
        <v>9000</v>
      </c>
    </row>
    <row r="39" spans="1:13">
      <c r="A39" s="38">
        <v>26</v>
      </c>
      <c r="B39" s="39" t="s">
        <v>72</v>
      </c>
      <c r="C39" s="43">
        <v>7</v>
      </c>
      <c r="D39" s="42" t="s">
        <v>14</v>
      </c>
      <c r="E39" s="42">
        <v>428</v>
      </c>
      <c r="F39" s="42">
        <v>72</v>
      </c>
      <c r="G39" s="44">
        <f t="shared" si="4"/>
        <v>500</v>
      </c>
      <c r="H39" s="45">
        <f t="shared" si="6"/>
        <v>550</v>
      </c>
      <c r="I39" s="18">
        <v>6100</v>
      </c>
      <c r="J39" s="32">
        <f t="shared" si="0"/>
        <v>3050000</v>
      </c>
      <c r="K39" s="32">
        <f t="shared" si="1"/>
        <v>2897500</v>
      </c>
      <c r="L39" s="32">
        <f t="shared" si="2"/>
        <v>2440000</v>
      </c>
      <c r="M39" s="33">
        <f t="shared" si="3"/>
        <v>6500</v>
      </c>
    </row>
    <row r="40" spans="1:13">
      <c r="A40" s="38">
        <v>27</v>
      </c>
      <c r="B40" s="39" t="s">
        <v>73</v>
      </c>
      <c r="C40" s="43">
        <v>7</v>
      </c>
      <c r="D40" s="42" t="s">
        <v>14</v>
      </c>
      <c r="E40" s="42">
        <v>428</v>
      </c>
      <c r="F40" s="42">
        <v>72</v>
      </c>
      <c r="G40" s="44">
        <f t="shared" si="4"/>
        <v>500</v>
      </c>
      <c r="H40" s="45">
        <f t="shared" si="6"/>
        <v>550</v>
      </c>
      <c r="I40" s="18">
        <v>6100</v>
      </c>
      <c r="J40" s="32">
        <f t="shared" si="0"/>
        <v>3050000</v>
      </c>
      <c r="K40" s="32">
        <f t="shared" si="1"/>
        <v>2897500</v>
      </c>
      <c r="L40" s="32">
        <f t="shared" si="2"/>
        <v>2440000</v>
      </c>
      <c r="M40" s="33">
        <f t="shared" si="3"/>
        <v>6500</v>
      </c>
    </row>
    <row r="41" spans="1:13">
      <c r="A41" s="38">
        <v>28</v>
      </c>
      <c r="B41" s="39" t="s">
        <v>74</v>
      </c>
      <c r="C41" s="43">
        <v>7</v>
      </c>
      <c r="D41" s="42" t="s">
        <v>46</v>
      </c>
      <c r="E41" s="42">
        <v>616</v>
      </c>
      <c r="F41" s="42">
        <v>88</v>
      </c>
      <c r="G41" s="44">
        <f>F41+E41</f>
        <v>704</v>
      </c>
      <c r="H41" s="45">
        <f t="shared" si="6"/>
        <v>774.40000000000009</v>
      </c>
      <c r="I41" s="18">
        <v>6100</v>
      </c>
      <c r="J41" s="32">
        <f t="shared" si="0"/>
        <v>4294400</v>
      </c>
      <c r="K41" s="32">
        <f t="shared" si="1"/>
        <v>4079680</v>
      </c>
      <c r="L41" s="32">
        <f t="shared" si="2"/>
        <v>3435520</v>
      </c>
      <c r="M41" s="33">
        <f t="shared" si="3"/>
        <v>9000</v>
      </c>
    </row>
    <row r="42" spans="1:13" ht="16.5">
      <c r="A42" s="48" t="s">
        <v>2</v>
      </c>
      <c r="B42" s="49"/>
      <c r="C42" s="49"/>
      <c r="D42" s="50"/>
      <c r="E42" s="34">
        <f>SUM(E14:E41)</f>
        <v>14616</v>
      </c>
      <c r="F42" s="34">
        <f>SUM(F14:F41)</f>
        <v>2240</v>
      </c>
      <c r="G42" s="34">
        <f>SUM(G14:G41)</f>
        <v>16856</v>
      </c>
      <c r="H42" s="34">
        <f>SUM(H14:H41)</f>
        <v>18541.599999999999</v>
      </c>
      <c r="I42" s="16"/>
      <c r="J42" s="35">
        <f>SUM(J14:J41)</f>
        <v>102821600</v>
      </c>
      <c r="K42" s="35">
        <f>SUM(K14:K41)</f>
        <v>97680520</v>
      </c>
      <c r="L42" s="35">
        <f>SUM(L14:L41)</f>
        <v>82257280</v>
      </c>
      <c r="M42" s="36"/>
    </row>
  </sheetData>
  <mergeCells count="1">
    <mergeCell ref="A42:D4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6" workbookViewId="0">
      <selection activeCell="L32" sqref="L32"/>
    </sheetView>
  </sheetViews>
  <sheetFormatPr defaultRowHeight="15"/>
  <cols>
    <col min="1" max="1" width="7.140625" customWidth="1"/>
    <col min="7" max="7" width="12.42578125" customWidth="1"/>
    <col min="10" max="10" width="12.42578125" customWidth="1"/>
    <col min="11" max="11" width="12.85546875" customWidth="1"/>
    <col min="12" max="12" width="13" customWidth="1"/>
  </cols>
  <sheetData>
    <row r="1" spans="1:13" ht="54">
      <c r="A1" s="5" t="s">
        <v>0</v>
      </c>
      <c r="B1" s="6" t="s">
        <v>3</v>
      </c>
      <c r="C1" s="6" t="s">
        <v>1</v>
      </c>
      <c r="D1" s="6" t="s">
        <v>4</v>
      </c>
      <c r="E1" s="7" t="s">
        <v>6</v>
      </c>
      <c r="F1" s="7" t="s">
        <v>13</v>
      </c>
      <c r="G1" s="11" t="s">
        <v>5</v>
      </c>
      <c r="H1" s="6" t="s">
        <v>12</v>
      </c>
      <c r="I1" s="6" t="s">
        <v>11</v>
      </c>
      <c r="J1" s="24" t="s">
        <v>7</v>
      </c>
      <c r="K1" s="24" t="s">
        <v>8</v>
      </c>
      <c r="L1" s="24" t="s">
        <v>9</v>
      </c>
      <c r="M1" s="6" t="s">
        <v>10</v>
      </c>
    </row>
    <row r="2" spans="1:13">
      <c r="A2" s="8">
        <v>1</v>
      </c>
      <c r="B2" s="39" t="s">
        <v>47</v>
      </c>
      <c r="C2" s="9">
        <v>1</v>
      </c>
      <c r="D2" s="12" t="s">
        <v>14</v>
      </c>
      <c r="E2" s="12">
        <v>428</v>
      </c>
      <c r="F2" s="12">
        <v>72</v>
      </c>
      <c r="G2" s="29">
        <f>F2+E2</f>
        <v>500</v>
      </c>
      <c r="H2" s="14">
        <f t="shared" ref="H2:H29" si="0">G2*1.1</f>
        <v>550</v>
      </c>
      <c r="I2" s="18">
        <v>6100</v>
      </c>
      <c r="J2" s="25">
        <f t="shared" ref="J2:J29" si="1">I2*G2</f>
        <v>3050000</v>
      </c>
      <c r="K2" s="25">
        <f t="shared" ref="K2:K29" si="2">J2*0.95</f>
        <v>2897500</v>
      </c>
      <c r="L2" s="25">
        <f t="shared" ref="L2:L29" si="3">J2*0.8</f>
        <v>2440000</v>
      </c>
      <c r="M2" s="19">
        <f t="shared" ref="M2:M29" si="4">MROUND((J2*0.025/12),500)</f>
        <v>6500</v>
      </c>
    </row>
    <row r="3" spans="1:13">
      <c r="A3" s="8">
        <v>2</v>
      </c>
      <c r="B3" s="39" t="s">
        <v>48</v>
      </c>
      <c r="C3" s="9">
        <v>1</v>
      </c>
      <c r="D3" s="12" t="s">
        <v>14</v>
      </c>
      <c r="E3" s="12">
        <v>428</v>
      </c>
      <c r="F3" s="12">
        <v>72</v>
      </c>
      <c r="G3" s="29">
        <f t="shared" ref="G3:G29" si="5">F3+E3</f>
        <v>500</v>
      </c>
      <c r="H3" s="14">
        <f t="shared" si="0"/>
        <v>550</v>
      </c>
      <c r="I3" s="18">
        <v>6100</v>
      </c>
      <c r="J3" s="25">
        <f t="shared" si="1"/>
        <v>3050000</v>
      </c>
      <c r="K3" s="25">
        <f t="shared" si="2"/>
        <v>2897500</v>
      </c>
      <c r="L3" s="25">
        <f t="shared" si="3"/>
        <v>2440000</v>
      </c>
      <c r="M3" s="19">
        <f t="shared" si="4"/>
        <v>6500</v>
      </c>
    </row>
    <row r="4" spans="1:13">
      <c r="A4" s="8">
        <v>3</v>
      </c>
      <c r="B4" s="39" t="s">
        <v>49</v>
      </c>
      <c r="C4" s="9">
        <v>1</v>
      </c>
      <c r="D4" s="12" t="s">
        <v>14</v>
      </c>
      <c r="E4" s="12">
        <v>428</v>
      </c>
      <c r="F4" s="12">
        <v>72</v>
      </c>
      <c r="G4" s="29">
        <f t="shared" si="5"/>
        <v>500</v>
      </c>
      <c r="H4" s="14">
        <f t="shared" si="0"/>
        <v>550</v>
      </c>
      <c r="I4" s="18">
        <v>6100</v>
      </c>
      <c r="J4" s="25">
        <f t="shared" si="1"/>
        <v>3050000</v>
      </c>
      <c r="K4" s="25">
        <f t="shared" si="2"/>
        <v>2897500</v>
      </c>
      <c r="L4" s="25">
        <f t="shared" si="3"/>
        <v>2440000</v>
      </c>
      <c r="M4" s="19">
        <f t="shared" si="4"/>
        <v>6500</v>
      </c>
    </row>
    <row r="5" spans="1:13">
      <c r="A5" s="8">
        <v>4</v>
      </c>
      <c r="B5" s="39" t="s">
        <v>50</v>
      </c>
      <c r="C5" s="9">
        <v>1</v>
      </c>
      <c r="D5" s="12" t="s">
        <v>14</v>
      </c>
      <c r="E5" s="12">
        <v>428</v>
      </c>
      <c r="F5" s="12">
        <v>72</v>
      </c>
      <c r="G5" s="29">
        <f t="shared" si="5"/>
        <v>500</v>
      </c>
      <c r="H5" s="14">
        <f t="shared" si="0"/>
        <v>550</v>
      </c>
      <c r="I5" s="18">
        <v>6100</v>
      </c>
      <c r="J5" s="25">
        <f t="shared" si="1"/>
        <v>3050000</v>
      </c>
      <c r="K5" s="25">
        <f t="shared" si="2"/>
        <v>2897500</v>
      </c>
      <c r="L5" s="25">
        <f t="shared" si="3"/>
        <v>2440000</v>
      </c>
      <c r="M5" s="19">
        <f t="shared" si="4"/>
        <v>6500</v>
      </c>
    </row>
    <row r="6" spans="1:13">
      <c r="A6" s="8">
        <v>5</v>
      </c>
      <c r="B6" s="39" t="s">
        <v>51</v>
      </c>
      <c r="C6" s="9">
        <v>2</v>
      </c>
      <c r="D6" s="12" t="s">
        <v>14</v>
      </c>
      <c r="E6" s="12">
        <v>428</v>
      </c>
      <c r="F6" s="12">
        <v>72</v>
      </c>
      <c r="G6" s="29">
        <f t="shared" si="5"/>
        <v>500</v>
      </c>
      <c r="H6" s="14">
        <f t="shared" si="0"/>
        <v>550</v>
      </c>
      <c r="I6" s="18">
        <v>6100</v>
      </c>
      <c r="J6" s="25">
        <f t="shared" si="1"/>
        <v>3050000</v>
      </c>
      <c r="K6" s="25">
        <f t="shared" si="2"/>
        <v>2897500</v>
      </c>
      <c r="L6" s="25">
        <f t="shared" si="3"/>
        <v>2440000</v>
      </c>
      <c r="M6" s="19">
        <f t="shared" si="4"/>
        <v>6500</v>
      </c>
    </row>
    <row r="7" spans="1:13">
      <c r="A7" s="8">
        <v>6</v>
      </c>
      <c r="B7" s="39" t="s">
        <v>52</v>
      </c>
      <c r="C7" s="9">
        <v>2</v>
      </c>
      <c r="D7" s="12" t="s">
        <v>14</v>
      </c>
      <c r="E7" s="12">
        <v>428</v>
      </c>
      <c r="F7" s="12">
        <v>72</v>
      </c>
      <c r="G7" s="29">
        <f t="shared" si="5"/>
        <v>500</v>
      </c>
      <c r="H7" s="14">
        <f t="shared" si="0"/>
        <v>550</v>
      </c>
      <c r="I7" s="18">
        <v>6100</v>
      </c>
      <c r="J7" s="25">
        <f t="shared" si="1"/>
        <v>3050000</v>
      </c>
      <c r="K7" s="25">
        <f t="shared" si="2"/>
        <v>2897500</v>
      </c>
      <c r="L7" s="25">
        <f t="shared" si="3"/>
        <v>2440000</v>
      </c>
      <c r="M7" s="19">
        <f t="shared" si="4"/>
        <v>6500</v>
      </c>
    </row>
    <row r="8" spans="1:13">
      <c r="A8" s="8">
        <v>7</v>
      </c>
      <c r="B8" s="39" t="s">
        <v>53</v>
      </c>
      <c r="C8" s="9">
        <v>2</v>
      </c>
      <c r="D8" s="12" t="s">
        <v>14</v>
      </c>
      <c r="E8" s="12">
        <v>428</v>
      </c>
      <c r="F8" s="12">
        <v>72</v>
      </c>
      <c r="G8" s="29">
        <f t="shared" si="5"/>
        <v>500</v>
      </c>
      <c r="H8" s="14">
        <f t="shared" si="0"/>
        <v>550</v>
      </c>
      <c r="I8" s="18">
        <v>6100</v>
      </c>
      <c r="J8" s="25">
        <f t="shared" si="1"/>
        <v>3050000</v>
      </c>
      <c r="K8" s="25">
        <f t="shared" si="2"/>
        <v>2897500</v>
      </c>
      <c r="L8" s="25">
        <f t="shared" si="3"/>
        <v>2440000</v>
      </c>
      <c r="M8" s="19">
        <f t="shared" si="4"/>
        <v>6500</v>
      </c>
    </row>
    <row r="9" spans="1:13">
      <c r="A9" s="8">
        <v>8</v>
      </c>
      <c r="B9" s="39" t="s">
        <v>54</v>
      </c>
      <c r="C9" s="9">
        <v>2</v>
      </c>
      <c r="D9" s="12" t="s">
        <v>14</v>
      </c>
      <c r="E9" s="12">
        <v>428</v>
      </c>
      <c r="F9" s="12">
        <v>72</v>
      </c>
      <c r="G9" s="29">
        <f t="shared" si="5"/>
        <v>500</v>
      </c>
      <c r="H9" s="14">
        <f t="shared" si="0"/>
        <v>550</v>
      </c>
      <c r="I9" s="18">
        <v>6100</v>
      </c>
      <c r="J9" s="25">
        <f t="shared" si="1"/>
        <v>3050000</v>
      </c>
      <c r="K9" s="25">
        <f t="shared" si="2"/>
        <v>2897500</v>
      </c>
      <c r="L9" s="25">
        <f t="shared" si="3"/>
        <v>2440000</v>
      </c>
      <c r="M9" s="19">
        <f t="shared" si="4"/>
        <v>6500</v>
      </c>
    </row>
    <row r="10" spans="1:13">
      <c r="A10" s="8">
        <v>9</v>
      </c>
      <c r="B10" s="39" t="s">
        <v>55</v>
      </c>
      <c r="C10" s="9">
        <v>3</v>
      </c>
      <c r="D10" s="12" t="s">
        <v>14</v>
      </c>
      <c r="E10" s="12">
        <v>428</v>
      </c>
      <c r="F10" s="12">
        <v>72</v>
      </c>
      <c r="G10" s="29">
        <f t="shared" si="5"/>
        <v>500</v>
      </c>
      <c r="H10" s="14">
        <f t="shared" si="0"/>
        <v>550</v>
      </c>
      <c r="I10" s="18">
        <v>6100</v>
      </c>
      <c r="J10" s="25">
        <f t="shared" si="1"/>
        <v>3050000</v>
      </c>
      <c r="K10" s="25">
        <f t="shared" si="2"/>
        <v>2897500</v>
      </c>
      <c r="L10" s="25">
        <f t="shared" si="3"/>
        <v>2440000</v>
      </c>
      <c r="M10" s="19">
        <f t="shared" si="4"/>
        <v>6500</v>
      </c>
    </row>
    <row r="11" spans="1:13">
      <c r="A11" s="8">
        <v>10</v>
      </c>
      <c r="B11" s="39" t="s">
        <v>56</v>
      </c>
      <c r="C11" s="9">
        <v>3</v>
      </c>
      <c r="D11" s="12" t="s">
        <v>14</v>
      </c>
      <c r="E11" s="12">
        <v>428</v>
      </c>
      <c r="F11" s="12">
        <v>72</v>
      </c>
      <c r="G11" s="29">
        <f t="shared" si="5"/>
        <v>500</v>
      </c>
      <c r="H11" s="14">
        <f t="shared" si="0"/>
        <v>550</v>
      </c>
      <c r="I11" s="18">
        <v>6100</v>
      </c>
      <c r="J11" s="25">
        <f t="shared" si="1"/>
        <v>3050000</v>
      </c>
      <c r="K11" s="25">
        <f t="shared" si="2"/>
        <v>2897500</v>
      </c>
      <c r="L11" s="25">
        <f t="shared" si="3"/>
        <v>2440000</v>
      </c>
      <c r="M11" s="19">
        <f t="shared" si="4"/>
        <v>6500</v>
      </c>
    </row>
    <row r="12" spans="1:13">
      <c r="A12" s="8">
        <v>11</v>
      </c>
      <c r="B12" s="39" t="s">
        <v>57</v>
      </c>
      <c r="C12" s="9">
        <v>3</v>
      </c>
      <c r="D12" s="12" t="s">
        <v>14</v>
      </c>
      <c r="E12" s="12">
        <v>428</v>
      </c>
      <c r="F12" s="12">
        <v>72</v>
      </c>
      <c r="G12" s="29">
        <f t="shared" si="5"/>
        <v>500</v>
      </c>
      <c r="H12" s="14">
        <f t="shared" si="0"/>
        <v>550</v>
      </c>
      <c r="I12" s="18">
        <v>6100</v>
      </c>
      <c r="J12" s="25">
        <f t="shared" si="1"/>
        <v>3050000</v>
      </c>
      <c r="K12" s="25">
        <f t="shared" si="2"/>
        <v>2897500</v>
      </c>
      <c r="L12" s="25">
        <f t="shared" si="3"/>
        <v>2440000</v>
      </c>
      <c r="M12" s="19">
        <f t="shared" si="4"/>
        <v>6500</v>
      </c>
    </row>
    <row r="13" spans="1:13">
      <c r="A13" s="8">
        <v>12</v>
      </c>
      <c r="B13" s="39" t="s">
        <v>58</v>
      </c>
      <c r="C13" s="9">
        <v>3</v>
      </c>
      <c r="D13" s="12" t="s">
        <v>14</v>
      </c>
      <c r="E13" s="12">
        <v>428</v>
      </c>
      <c r="F13" s="12">
        <v>72</v>
      </c>
      <c r="G13" s="29">
        <f t="shared" si="5"/>
        <v>500</v>
      </c>
      <c r="H13" s="14">
        <f t="shared" si="0"/>
        <v>550</v>
      </c>
      <c r="I13" s="18">
        <v>6100</v>
      </c>
      <c r="J13" s="25">
        <f t="shared" si="1"/>
        <v>3050000</v>
      </c>
      <c r="K13" s="25">
        <f t="shared" si="2"/>
        <v>2897500</v>
      </c>
      <c r="L13" s="25">
        <f t="shared" si="3"/>
        <v>2440000</v>
      </c>
      <c r="M13" s="19">
        <f t="shared" si="4"/>
        <v>6500</v>
      </c>
    </row>
    <row r="14" spans="1:13">
      <c r="A14" s="8">
        <v>13</v>
      </c>
      <c r="B14" s="39" t="s">
        <v>59</v>
      </c>
      <c r="C14" s="9">
        <v>4</v>
      </c>
      <c r="D14" s="12" t="s">
        <v>14</v>
      </c>
      <c r="E14" s="12">
        <v>428</v>
      </c>
      <c r="F14" s="12">
        <v>72</v>
      </c>
      <c r="G14" s="29">
        <f t="shared" si="5"/>
        <v>500</v>
      </c>
      <c r="H14" s="14">
        <f t="shared" si="0"/>
        <v>550</v>
      </c>
      <c r="I14" s="18">
        <v>6100</v>
      </c>
      <c r="J14" s="25">
        <f t="shared" si="1"/>
        <v>3050000</v>
      </c>
      <c r="K14" s="25">
        <f t="shared" si="2"/>
        <v>2897500</v>
      </c>
      <c r="L14" s="25">
        <f t="shared" si="3"/>
        <v>2440000</v>
      </c>
      <c r="M14" s="19">
        <f t="shared" si="4"/>
        <v>6500</v>
      </c>
    </row>
    <row r="15" spans="1:13">
      <c r="A15" s="8">
        <v>14</v>
      </c>
      <c r="B15" s="39" t="s">
        <v>60</v>
      </c>
      <c r="C15" s="9">
        <v>4</v>
      </c>
      <c r="D15" s="12" t="s">
        <v>14</v>
      </c>
      <c r="E15" s="12">
        <v>428</v>
      </c>
      <c r="F15" s="12">
        <v>72</v>
      </c>
      <c r="G15" s="29">
        <f t="shared" si="5"/>
        <v>500</v>
      </c>
      <c r="H15" s="14">
        <f t="shared" si="0"/>
        <v>550</v>
      </c>
      <c r="I15" s="18">
        <v>6100</v>
      </c>
      <c r="J15" s="25">
        <f t="shared" si="1"/>
        <v>3050000</v>
      </c>
      <c r="K15" s="25">
        <f t="shared" si="2"/>
        <v>2897500</v>
      </c>
      <c r="L15" s="25">
        <f t="shared" si="3"/>
        <v>2440000</v>
      </c>
      <c r="M15" s="19">
        <f t="shared" si="4"/>
        <v>6500</v>
      </c>
    </row>
    <row r="16" spans="1:13">
      <c r="A16" s="8">
        <v>15</v>
      </c>
      <c r="B16" s="39" t="s">
        <v>61</v>
      </c>
      <c r="C16" s="9">
        <v>4</v>
      </c>
      <c r="D16" s="12" t="s">
        <v>14</v>
      </c>
      <c r="E16" s="12">
        <v>428</v>
      </c>
      <c r="F16" s="12">
        <v>72</v>
      </c>
      <c r="G16" s="29">
        <f t="shared" si="5"/>
        <v>500</v>
      </c>
      <c r="H16" s="14">
        <f t="shared" si="0"/>
        <v>550</v>
      </c>
      <c r="I16" s="18">
        <v>6100</v>
      </c>
      <c r="J16" s="25">
        <f t="shared" si="1"/>
        <v>3050000</v>
      </c>
      <c r="K16" s="25">
        <f t="shared" si="2"/>
        <v>2897500</v>
      </c>
      <c r="L16" s="25">
        <f t="shared" si="3"/>
        <v>2440000</v>
      </c>
      <c r="M16" s="19">
        <f t="shared" si="4"/>
        <v>6500</v>
      </c>
    </row>
    <row r="17" spans="1:13">
      <c r="A17" s="8">
        <v>16</v>
      </c>
      <c r="B17" s="39" t="s">
        <v>62</v>
      </c>
      <c r="C17" s="9">
        <v>4</v>
      </c>
      <c r="D17" s="12" t="s">
        <v>14</v>
      </c>
      <c r="E17" s="12">
        <v>428</v>
      </c>
      <c r="F17" s="12">
        <v>72</v>
      </c>
      <c r="G17" s="29">
        <f t="shared" si="5"/>
        <v>500</v>
      </c>
      <c r="H17" s="14">
        <f t="shared" si="0"/>
        <v>550</v>
      </c>
      <c r="I17" s="18">
        <v>6100</v>
      </c>
      <c r="J17" s="25">
        <f t="shared" si="1"/>
        <v>3050000</v>
      </c>
      <c r="K17" s="25">
        <f t="shared" si="2"/>
        <v>2897500</v>
      </c>
      <c r="L17" s="25">
        <f t="shared" si="3"/>
        <v>2440000</v>
      </c>
      <c r="M17" s="19">
        <f t="shared" si="4"/>
        <v>6500</v>
      </c>
    </row>
    <row r="18" spans="1:13">
      <c r="A18" s="8">
        <v>17</v>
      </c>
      <c r="B18" s="39" t="s">
        <v>63</v>
      </c>
      <c r="C18" s="9">
        <v>5</v>
      </c>
      <c r="D18" s="12" t="s">
        <v>14</v>
      </c>
      <c r="E18" s="12">
        <v>428</v>
      </c>
      <c r="F18" s="12">
        <v>72</v>
      </c>
      <c r="G18" s="29">
        <f t="shared" si="5"/>
        <v>500</v>
      </c>
      <c r="H18" s="14">
        <f t="shared" si="0"/>
        <v>550</v>
      </c>
      <c r="I18" s="18">
        <v>6100</v>
      </c>
      <c r="J18" s="25">
        <f t="shared" si="1"/>
        <v>3050000</v>
      </c>
      <c r="K18" s="25">
        <f t="shared" si="2"/>
        <v>2897500</v>
      </c>
      <c r="L18" s="25">
        <f t="shared" si="3"/>
        <v>2440000</v>
      </c>
      <c r="M18" s="19">
        <f t="shared" si="4"/>
        <v>6500</v>
      </c>
    </row>
    <row r="19" spans="1:13">
      <c r="A19" s="8">
        <v>18</v>
      </c>
      <c r="B19" s="39" t="s">
        <v>64</v>
      </c>
      <c r="C19" s="9">
        <v>5</v>
      </c>
      <c r="D19" s="12" t="s">
        <v>14</v>
      </c>
      <c r="E19" s="12">
        <v>428</v>
      </c>
      <c r="F19" s="12">
        <v>72</v>
      </c>
      <c r="G19" s="29">
        <f t="shared" si="5"/>
        <v>500</v>
      </c>
      <c r="H19" s="14">
        <f t="shared" si="0"/>
        <v>550</v>
      </c>
      <c r="I19" s="18">
        <v>6100</v>
      </c>
      <c r="J19" s="25">
        <f t="shared" si="1"/>
        <v>3050000</v>
      </c>
      <c r="K19" s="25">
        <f t="shared" si="2"/>
        <v>2897500</v>
      </c>
      <c r="L19" s="25">
        <f t="shared" si="3"/>
        <v>2440000</v>
      </c>
      <c r="M19" s="19">
        <f t="shared" si="4"/>
        <v>6500</v>
      </c>
    </row>
    <row r="20" spans="1:13">
      <c r="A20" s="8">
        <v>19</v>
      </c>
      <c r="B20" s="39" t="s">
        <v>65</v>
      </c>
      <c r="C20" s="9">
        <v>5</v>
      </c>
      <c r="D20" s="12" t="s">
        <v>14</v>
      </c>
      <c r="E20" s="12">
        <v>428</v>
      </c>
      <c r="F20" s="12">
        <v>72</v>
      </c>
      <c r="G20" s="29">
        <f t="shared" si="5"/>
        <v>500</v>
      </c>
      <c r="H20" s="14">
        <f t="shared" si="0"/>
        <v>550</v>
      </c>
      <c r="I20" s="18">
        <v>6100</v>
      </c>
      <c r="J20" s="25">
        <f t="shared" si="1"/>
        <v>3050000</v>
      </c>
      <c r="K20" s="25">
        <f t="shared" si="2"/>
        <v>2897500</v>
      </c>
      <c r="L20" s="25">
        <f t="shared" si="3"/>
        <v>2440000</v>
      </c>
      <c r="M20" s="19">
        <f t="shared" si="4"/>
        <v>6500</v>
      </c>
    </row>
    <row r="21" spans="1:13">
      <c r="A21" s="8">
        <v>20</v>
      </c>
      <c r="B21" s="39" t="s">
        <v>66</v>
      </c>
      <c r="C21" s="9">
        <v>5</v>
      </c>
      <c r="D21" s="12" t="s">
        <v>14</v>
      </c>
      <c r="E21" s="12">
        <v>428</v>
      </c>
      <c r="F21" s="12">
        <v>72</v>
      </c>
      <c r="G21" s="29">
        <f t="shared" si="5"/>
        <v>500</v>
      </c>
      <c r="H21" s="14">
        <f t="shared" si="0"/>
        <v>550</v>
      </c>
      <c r="I21" s="18">
        <v>6100</v>
      </c>
      <c r="J21" s="25">
        <f t="shared" si="1"/>
        <v>3050000</v>
      </c>
      <c r="K21" s="25">
        <f t="shared" si="2"/>
        <v>2897500</v>
      </c>
      <c r="L21" s="25">
        <f t="shared" si="3"/>
        <v>2440000</v>
      </c>
      <c r="M21" s="19">
        <f t="shared" si="4"/>
        <v>6500</v>
      </c>
    </row>
    <row r="22" spans="1:13">
      <c r="A22" s="8">
        <v>21</v>
      </c>
      <c r="B22" s="39" t="s">
        <v>67</v>
      </c>
      <c r="C22" s="9">
        <v>6</v>
      </c>
      <c r="D22" s="12" t="s">
        <v>14</v>
      </c>
      <c r="E22" s="12">
        <v>428</v>
      </c>
      <c r="F22" s="12">
        <v>72</v>
      </c>
      <c r="G22" s="29">
        <f t="shared" si="5"/>
        <v>500</v>
      </c>
      <c r="H22" s="14">
        <f t="shared" si="0"/>
        <v>550</v>
      </c>
      <c r="I22" s="18">
        <v>6100</v>
      </c>
      <c r="J22" s="25">
        <f t="shared" si="1"/>
        <v>3050000</v>
      </c>
      <c r="K22" s="25">
        <f t="shared" si="2"/>
        <v>2897500</v>
      </c>
      <c r="L22" s="25">
        <f t="shared" si="3"/>
        <v>2440000</v>
      </c>
      <c r="M22" s="19">
        <f t="shared" si="4"/>
        <v>6500</v>
      </c>
    </row>
    <row r="23" spans="1:13">
      <c r="A23" s="8">
        <v>22</v>
      </c>
      <c r="B23" s="39" t="s">
        <v>68</v>
      </c>
      <c r="C23" s="9">
        <v>6</v>
      </c>
      <c r="D23" s="12" t="s">
        <v>14</v>
      </c>
      <c r="E23" s="12">
        <v>428</v>
      </c>
      <c r="F23" s="12">
        <v>72</v>
      </c>
      <c r="G23" s="29">
        <f t="shared" si="5"/>
        <v>500</v>
      </c>
      <c r="H23" s="14">
        <f t="shared" si="0"/>
        <v>550</v>
      </c>
      <c r="I23" s="18">
        <v>6100</v>
      </c>
      <c r="J23" s="25">
        <f t="shared" si="1"/>
        <v>3050000</v>
      </c>
      <c r="K23" s="25">
        <f t="shared" si="2"/>
        <v>2897500</v>
      </c>
      <c r="L23" s="25">
        <f t="shared" si="3"/>
        <v>2440000</v>
      </c>
      <c r="M23" s="19">
        <f t="shared" si="4"/>
        <v>6500</v>
      </c>
    </row>
    <row r="24" spans="1:13">
      <c r="A24" s="8">
        <v>23</v>
      </c>
      <c r="B24" s="39" t="s">
        <v>69</v>
      </c>
      <c r="C24" s="9">
        <v>6</v>
      </c>
      <c r="D24" s="12" t="s">
        <v>14</v>
      </c>
      <c r="E24" s="12">
        <v>428</v>
      </c>
      <c r="F24" s="12">
        <v>72</v>
      </c>
      <c r="G24" s="29">
        <f t="shared" si="5"/>
        <v>500</v>
      </c>
      <c r="H24" s="14">
        <f t="shared" si="0"/>
        <v>550</v>
      </c>
      <c r="I24" s="18">
        <v>6100</v>
      </c>
      <c r="J24" s="25">
        <f t="shared" si="1"/>
        <v>3050000</v>
      </c>
      <c r="K24" s="25">
        <f t="shared" si="2"/>
        <v>2897500</v>
      </c>
      <c r="L24" s="25">
        <f t="shared" si="3"/>
        <v>2440000</v>
      </c>
      <c r="M24" s="19">
        <f t="shared" si="4"/>
        <v>6500</v>
      </c>
    </row>
    <row r="25" spans="1:13">
      <c r="A25" s="8">
        <v>24</v>
      </c>
      <c r="B25" s="39" t="s">
        <v>70</v>
      </c>
      <c r="C25" s="9">
        <v>6</v>
      </c>
      <c r="D25" s="12" t="s">
        <v>14</v>
      </c>
      <c r="E25" s="12">
        <v>428</v>
      </c>
      <c r="F25" s="12">
        <v>72</v>
      </c>
      <c r="G25" s="29">
        <f t="shared" si="5"/>
        <v>500</v>
      </c>
      <c r="H25" s="14">
        <f t="shared" si="0"/>
        <v>550</v>
      </c>
      <c r="I25" s="18">
        <v>6100</v>
      </c>
      <c r="J25" s="25">
        <f t="shared" si="1"/>
        <v>3050000</v>
      </c>
      <c r="K25" s="25">
        <f t="shared" si="2"/>
        <v>2897500</v>
      </c>
      <c r="L25" s="25">
        <f t="shared" si="3"/>
        <v>2440000</v>
      </c>
      <c r="M25" s="19">
        <f t="shared" si="4"/>
        <v>6500</v>
      </c>
    </row>
    <row r="26" spans="1:13">
      <c r="A26" s="8">
        <v>25</v>
      </c>
      <c r="B26" s="39" t="s">
        <v>71</v>
      </c>
      <c r="C26" s="9">
        <v>7</v>
      </c>
      <c r="D26" s="12" t="s">
        <v>14</v>
      </c>
      <c r="E26" s="12">
        <v>428</v>
      </c>
      <c r="F26" s="12">
        <v>72</v>
      </c>
      <c r="G26" s="29">
        <f t="shared" si="5"/>
        <v>500</v>
      </c>
      <c r="H26" s="14">
        <f t="shared" si="0"/>
        <v>550</v>
      </c>
      <c r="I26" s="18">
        <v>6100</v>
      </c>
      <c r="J26" s="25">
        <f t="shared" si="1"/>
        <v>3050000</v>
      </c>
      <c r="K26" s="25">
        <f t="shared" si="2"/>
        <v>2897500</v>
      </c>
      <c r="L26" s="25">
        <f t="shared" si="3"/>
        <v>2440000</v>
      </c>
      <c r="M26" s="19">
        <f t="shared" si="4"/>
        <v>6500</v>
      </c>
    </row>
    <row r="27" spans="1:13">
      <c r="A27" s="8">
        <v>26</v>
      </c>
      <c r="B27" s="39" t="s">
        <v>72</v>
      </c>
      <c r="C27" s="9">
        <v>7</v>
      </c>
      <c r="D27" s="12" t="s">
        <v>14</v>
      </c>
      <c r="E27" s="12">
        <v>428</v>
      </c>
      <c r="F27" s="12">
        <v>72</v>
      </c>
      <c r="G27" s="29">
        <f t="shared" si="5"/>
        <v>500</v>
      </c>
      <c r="H27" s="14">
        <f t="shared" si="0"/>
        <v>550</v>
      </c>
      <c r="I27" s="18">
        <v>6100</v>
      </c>
      <c r="J27" s="25">
        <f t="shared" si="1"/>
        <v>3050000</v>
      </c>
      <c r="K27" s="25">
        <f t="shared" si="2"/>
        <v>2897500</v>
      </c>
      <c r="L27" s="25">
        <f t="shared" si="3"/>
        <v>2440000</v>
      </c>
      <c r="M27" s="19">
        <f t="shared" si="4"/>
        <v>6500</v>
      </c>
    </row>
    <row r="28" spans="1:13">
      <c r="A28" s="8">
        <v>27</v>
      </c>
      <c r="B28" s="39" t="s">
        <v>73</v>
      </c>
      <c r="C28" s="9">
        <v>7</v>
      </c>
      <c r="D28" s="12" t="s">
        <v>14</v>
      </c>
      <c r="E28" s="12">
        <v>428</v>
      </c>
      <c r="F28" s="12">
        <v>72</v>
      </c>
      <c r="G28" s="29">
        <f t="shared" si="5"/>
        <v>500</v>
      </c>
      <c r="H28" s="14">
        <f t="shared" si="0"/>
        <v>550</v>
      </c>
      <c r="I28" s="18">
        <v>6100</v>
      </c>
      <c r="J28" s="25">
        <f t="shared" si="1"/>
        <v>3050000</v>
      </c>
      <c r="K28" s="25">
        <f t="shared" si="2"/>
        <v>2897500</v>
      </c>
      <c r="L28" s="25">
        <f t="shared" si="3"/>
        <v>2440000</v>
      </c>
      <c r="M28" s="19">
        <f t="shared" si="4"/>
        <v>6500</v>
      </c>
    </row>
    <row r="29" spans="1:13">
      <c r="A29" s="8">
        <v>28</v>
      </c>
      <c r="B29" s="39" t="s">
        <v>74</v>
      </c>
      <c r="C29" s="9">
        <v>7</v>
      </c>
      <c r="D29" s="12" t="s">
        <v>14</v>
      </c>
      <c r="E29" s="12">
        <v>428</v>
      </c>
      <c r="F29" s="12">
        <v>72</v>
      </c>
      <c r="G29" s="29">
        <f t="shared" si="5"/>
        <v>500</v>
      </c>
      <c r="H29" s="14">
        <f t="shared" si="0"/>
        <v>550</v>
      </c>
      <c r="I29" s="18">
        <v>6100</v>
      </c>
      <c r="J29" s="25">
        <f t="shared" si="1"/>
        <v>3050000</v>
      </c>
      <c r="K29" s="25">
        <f t="shared" si="2"/>
        <v>2897500</v>
      </c>
      <c r="L29" s="25">
        <f t="shared" si="3"/>
        <v>2440000</v>
      </c>
      <c r="M29" s="19">
        <f t="shared" si="4"/>
        <v>6500</v>
      </c>
    </row>
    <row r="30" spans="1:13" ht="16.5">
      <c r="A30" s="51" t="s">
        <v>2</v>
      </c>
      <c r="B30" s="52"/>
      <c r="C30" s="52"/>
      <c r="D30" s="53"/>
      <c r="E30" s="15">
        <f>SUM(E2:E29)</f>
        <v>11984</v>
      </c>
      <c r="F30" s="15">
        <f>SUM(F2:F29)</f>
        <v>2016</v>
      </c>
      <c r="G30" s="15">
        <f>SUM(G2:G29)</f>
        <v>14000</v>
      </c>
      <c r="H30" s="15">
        <f>SUM(H2:H29)</f>
        <v>15400</v>
      </c>
      <c r="I30" s="16"/>
      <c r="J30" s="26">
        <f>SUM(J2:J29)</f>
        <v>85400000</v>
      </c>
      <c r="K30" s="26">
        <f>SUM(K2:K29)</f>
        <v>81130000</v>
      </c>
      <c r="L30" s="26">
        <f>SUM(L2:L29)</f>
        <v>68320000</v>
      </c>
      <c r="M30" s="10"/>
    </row>
  </sheetData>
  <mergeCells count="1">
    <mergeCell ref="A30:D3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5" workbookViewId="0">
      <selection activeCell="J30" sqref="J30:L30"/>
    </sheetView>
  </sheetViews>
  <sheetFormatPr defaultRowHeight="15"/>
  <cols>
    <col min="7" max="7" width="11.5703125" customWidth="1"/>
    <col min="10" max="10" width="14" customWidth="1"/>
    <col min="11" max="11" width="12.85546875" customWidth="1"/>
    <col min="12" max="12" width="13.140625" customWidth="1"/>
  </cols>
  <sheetData>
    <row r="1" spans="1:13" ht="54">
      <c r="A1" s="5" t="s">
        <v>0</v>
      </c>
      <c r="B1" s="6" t="s">
        <v>3</v>
      </c>
      <c r="C1" s="6" t="s">
        <v>1</v>
      </c>
      <c r="D1" s="6" t="s">
        <v>4</v>
      </c>
      <c r="E1" s="7" t="s">
        <v>6</v>
      </c>
      <c r="F1" s="7" t="s">
        <v>13</v>
      </c>
      <c r="G1" s="11" t="s">
        <v>5</v>
      </c>
      <c r="H1" s="6" t="s">
        <v>12</v>
      </c>
      <c r="I1" s="6" t="s">
        <v>11</v>
      </c>
      <c r="J1" s="24" t="s">
        <v>7</v>
      </c>
      <c r="K1" s="24" t="s">
        <v>8</v>
      </c>
      <c r="L1" s="24" t="s">
        <v>9</v>
      </c>
      <c r="M1" s="6" t="s">
        <v>10</v>
      </c>
    </row>
    <row r="2" spans="1:13">
      <c r="A2" s="8">
        <v>1</v>
      </c>
      <c r="B2" s="39" t="s">
        <v>47</v>
      </c>
      <c r="C2" s="9">
        <v>1</v>
      </c>
      <c r="D2" s="12" t="s">
        <v>14</v>
      </c>
      <c r="E2" s="12">
        <v>428</v>
      </c>
      <c r="F2" s="12">
        <v>72</v>
      </c>
      <c r="G2" s="29">
        <f>F2+E2</f>
        <v>500</v>
      </c>
      <c r="H2" s="14">
        <f t="shared" ref="H2:H29" si="0">G2*1.1</f>
        <v>550</v>
      </c>
      <c r="I2" s="18">
        <v>6100</v>
      </c>
      <c r="J2" s="25">
        <f t="shared" ref="J2:J29" si="1">I2*G2</f>
        <v>3050000</v>
      </c>
      <c r="K2" s="25">
        <f t="shared" ref="K2:K29" si="2">J2*0.95</f>
        <v>2897500</v>
      </c>
      <c r="L2" s="25">
        <f t="shared" ref="L2:L29" si="3">J2*0.8</f>
        <v>2440000</v>
      </c>
      <c r="M2" s="19">
        <f t="shared" ref="M2:M29" si="4">MROUND((J2*0.025/12),500)</f>
        <v>6500</v>
      </c>
    </row>
    <row r="3" spans="1:13">
      <c r="A3" s="8">
        <v>2</v>
      </c>
      <c r="B3" s="39" t="s">
        <v>48</v>
      </c>
      <c r="C3" s="9">
        <v>1</v>
      </c>
      <c r="D3" s="12" t="s">
        <v>14</v>
      </c>
      <c r="E3" s="12">
        <v>428</v>
      </c>
      <c r="F3" s="12">
        <v>72</v>
      </c>
      <c r="G3" s="29">
        <f t="shared" ref="G3:G29" si="5">F3+E3</f>
        <v>500</v>
      </c>
      <c r="H3" s="14">
        <f t="shared" si="0"/>
        <v>550</v>
      </c>
      <c r="I3" s="18">
        <v>6100</v>
      </c>
      <c r="J3" s="25">
        <f t="shared" si="1"/>
        <v>3050000</v>
      </c>
      <c r="K3" s="25">
        <f t="shared" si="2"/>
        <v>2897500</v>
      </c>
      <c r="L3" s="25">
        <f t="shared" si="3"/>
        <v>2440000</v>
      </c>
      <c r="M3" s="19">
        <f t="shared" si="4"/>
        <v>6500</v>
      </c>
    </row>
    <row r="4" spans="1:13">
      <c r="A4" s="8">
        <v>3</v>
      </c>
      <c r="B4" s="39" t="s">
        <v>49</v>
      </c>
      <c r="C4" s="9">
        <v>1</v>
      </c>
      <c r="D4" s="12" t="s">
        <v>14</v>
      </c>
      <c r="E4" s="12">
        <v>428</v>
      </c>
      <c r="F4" s="12">
        <v>72</v>
      </c>
      <c r="G4" s="29">
        <f t="shared" si="5"/>
        <v>500</v>
      </c>
      <c r="H4" s="14">
        <f t="shared" si="0"/>
        <v>550</v>
      </c>
      <c r="I4" s="18">
        <v>6100</v>
      </c>
      <c r="J4" s="25">
        <f t="shared" si="1"/>
        <v>3050000</v>
      </c>
      <c r="K4" s="25">
        <f t="shared" si="2"/>
        <v>2897500</v>
      </c>
      <c r="L4" s="25">
        <f t="shared" si="3"/>
        <v>2440000</v>
      </c>
      <c r="M4" s="19">
        <f t="shared" si="4"/>
        <v>6500</v>
      </c>
    </row>
    <row r="5" spans="1:13">
      <c r="A5" s="8">
        <v>4</v>
      </c>
      <c r="B5" s="39" t="s">
        <v>50</v>
      </c>
      <c r="C5" s="9">
        <v>1</v>
      </c>
      <c r="D5" s="12" t="s">
        <v>14</v>
      </c>
      <c r="E5" s="12">
        <v>428</v>
      </c>
      <c r="F5" s="12">
        <v>72</v>
      </c>
      <c r="G5" s="29">
        <f t="shared" si="5"/>
        <v>500</v>
      </c>
      <c r="H5" s="14">
        <f t="shared" si="0"/>
        <v>550</v>
      </c>
      <c r="I5" s="18">
        <v>6100</v>
      </c>
      <c r="J5" s="25">
        <f t="shared" si="1"/>
        <v>3050000</v>
      </c>
      <c r="K5" s="25">
        <f t="shared" si="2"/>
        <v>2897500</v>
      </c>
      <c r="L5" s="25">
        <f t="shared" si="3"/>
        <v>2440000</v>
      </c>
      <c r="M5" s="19">
        <f t="shared" si="4"/>
        <v>6500</v>
      </c>
    </row>
    <row r="6" spans="1:13">
      <c r="A6" s="8">
        <v>5</v>
      </c>
      <c r="B6" s="39" t="s">
        <v>51</v>
      </c>
      <c r="C6" s="9">
        <v>2</v>
      </c>
      <c r="D6" s="12" t="s">
        <v>14</v>
      </c>
      <c r="E6" s="12">
        <v>428</v>
      </c>
      <c r="F6" s="12">
        <v>72</v>
      </c>
      <c r="G6" s="29">
        <f t="shared" si="5"/>
        <v>500</v>
      </c>
      <c r="H6" s="14">
        <f t="shared" si="0"/>
        <v>550</v>
      </c>
      <c r="I6" s="18">
        <v>6100</v>
      </c>
      <c r="J6" s="25">
        <f t="shared" si="1"/>
        <v>3050000</v>
      </c>
      <c r="K6" s="25">
        <f t="shared" si="2"/>
        <v>2897500</v>
      </c>
      <c r="L6" s="25">
        <f t="shared" si="3"/>
        <v>2440000</v>
      </c>
      <c r="M6" s="19">
        <f t="shared" si="4"/>
        <v>6500</v>
      </c>
    </row>
    <row r="7" spans="1:13">
      <c r="A7" s="8">
        <v>6</v>
      </c>
      <c r="B7" s="39" t="s">
        <v>52</v>
      </c>
      <c r="C7" s="9">
        <v>2</v>
      </c>
      <c r="D7" s="12" t="s">
        <v>14</v>
      </c>
      <c r="E7" s="12">
        <v>428</v>
      </c>
      <c r="F7" s="12">
        <v>72</v>
      </c>
      <c r="G7" s="29">
        <f t="shared" si="5"/>
        <v>500</v>
      </c>
      <c r="H7" s="14">
        <f t="shared" si="0"/>
        <v>550</v>
      </c>
      <c r="I7" s="18">
        <v>6100</v>
      </c>
      <c r="J7" s="25">
        <f t="shared" si="1"/>
        <v>3050000</v>
      </c>
      <c r="K7" s="25">
        <f t="shared" si="2"/>
        <v>2897500</v>
      </c>
      <c r="L7" s="25">
        <f t="shared" si="3"/>
        <v>2440000</v>
      </c>
      <c r="M7" s="19">
        <f t="shared" si="4"/>
        <v>6500</v>
      </c>
    </row>
    <row r="8" spans="1:13">
      <c r="A8" s="8">
        <v>7</v>
      </c>
      <c r="B8" s="39" t="s">
        <v>53</v>
      </c>
      <c r="C8" s="9">
        <v>2</v>
      </c>
      <c r="D8" s="12" t="s">
        <v>14</v>
      </c>
      <c r="E8" s="12">
        <v>428</v>
      </c>
      <c r="F8" s="12">
        <v>72</v>
      </c>
      <c r="G8" s="29">
        <f t="shared" si="5"/>
        <v>500</v>
      </c>
      <c r="H8" s="14">
        <f t="shared" si="0"/>
        <v>550</v>
      </c>
      <c r="I8" s="18">
        <v>6100</v>
      </c>
      <c r="J8" s="25">
        <f t="shared" si="1"/>
        <v>3050000</v>
      </c>
      <c r="K8" s="25">
        <f t="shared" si="2"/>
        <v>2897500</v>
      </c>
      <c r="L8" s="25">
        <f t="shared" si="3"/>
        <v>2440000</v>
      </c>
      <c r="M8" s="19">
        <f t="shared" si="4"/>
        <v>6500</v>
      </c>
    </row>
    <row r="9" spans="1:13">
      <c r="A9" s="8">
        <v>8</v>
      </c>
      <c r="B9" s="39" t="s">
        <v>54</v>
      </c>
      <c r="C9" s="9">
        <v>2</v>
      </c>
      <c r="D9" s="12" t="s">
        <v>14</v>
      </c>
      <c r="E9" s="12">
        <v>428</v>
      </c>
      <c r="F9" s="12">
        <v>72</v>
      </c>
      <c r="G9" s="29">
        <f t="shared" si="5"/>
        <v>500</v>
      </c>
      <c r="H9" s="14">
        <f t="shared" si="0"/>
        <v>550</v>
      </c>
      <c r="I9" s="18">
        <v>6100</v>
      </c>
      <c r="J9" s="25">
        <f t="shared" si="1"/>
        <v>3050000</v>
      </c>
      <c r="K9" s="25">
        <f t="shared" si="2"/>
        <v>2897500</v>
      </c>
      <c r="L9" s="25">
        <f t="shared" si="3"/>
        <v>2440000</v>
      </c>
      <c r="M9" s="19">
        <f t="shared" si="4"/>
        <v>6500</v>
      </c>
    </row>
    <row r="10" spans="1:13">
      <c r="A10" s="8">
        <v>9</v>
      </c>
      <c r="B10" s="39" t="s">
        <v>55</v>
      </c>
      <c r="C10" s="9">
        <v>3</v>
      </c>
      <c r="D10" s="12" t="s">
        <v>14</v>
      </c>
      <c r="E10" s="12">
        <v>428</v>
      </c>
      <c r="F10" s="12">
        <v>72</v>
      </c>
      <c r="G10" s="29">
        <f t="shared" si="5"/>
        <v>500</v>
      </c>
      <c r="H10" s="14">
        <f t="shared" si="0"/>
        <v>550</v>
      </c>
      <c r="I10" s="18">
        <v>6100</v>
      </c>
      <c r="J10" s="25">
        <f t="shared" si="1"/>
        <v>3050000</v>
      </c>
      <c r="K10" s="25">
        <f t="shared" si="2"/>
        <v>2897500</v>
      </c>
      <c r="L10" s="25">
        <f t="shared" si="3"/>
        <v>2440000</v>
      </c>
      <c r="M10" s="19">
        <f t="shared" si="4"/>
        <v>6500</v>
      </c>
    </row>
    <row r="11" spans="1:13">
      <c r="A11" s="8">
        <v>10</v>
      </c>
      <c r="B11" s="39" t="s">
        <v>56</v>
      </c>
      <c r="C11" s="9">
        <v>3</v>
      </c>
      <c r="D11" s="12" t="s">
        <v>14</v>
      </c>
      <c r="E11" s="12">
        <v>428</v>
      </c>
      <c r="F11" s="12">
        <v>72</v>
      </c>
      <c r="G11" s="29">
        <f t="shared" si="5"/>
        <v>500</v>
      </c>
      <c r="H11" s="14">
        <f t="shared" si="0"/>
        <v>550</v>
      </c>
      <c r="I11" s="18">
        <v>6100</v>
      </c>
      <c r="J11" s="25">
        <f t="shared" si="1"/>
        <v>3050000</v>
      </c>
      <c r="K11" s="25">
        <f t="shared" si="2"/>
        <v>2897500</v>
      </c>
      <c r="L11" s="25">
        <f t="shared" si="3"/>
        <v>2440000</v>
      </c>
      <c r="M11" s="19">
        <f t="shared" si="4"/>
        <v>6500</v>
      </c>
    </row>
    <row r="12" spans="1:13">
      <c r="A12" s="8">
        <v>11</v>
      </c>
      <c r="B12" s="39" t="s">
        <v>57</v>
      </c>
      <c r="C12" s="9">
        <v>3</v>
      </c>
      <c r="D12" s="12" t="s">
        <v>14</v>
      </c>
      <c r="E12" s="12">
        <v>428</v>
      </c>
      <c r="F12" s="12">
        <v>72</v>
      </c>
      <c r="G12" s="29">
        <f t="shared" si="5"/>
        <v>500</v>
      </c>
      <c r="H12" s="14">
        <f t="shared" si="0"/>
        <v>550</v>
      </c>
      <c r="I12" s="18">
        <v>6100</v>
      </c>
      <c r="J12" s="25">
        <f t="shared" si="1"/>
        <v>3050000</v>
      </c>
      <c r="K12" s="25">
        <f t="shared" si="2"/>
        <v>2897500</v>
      </c>
      <c r="L12" s="25">
        <f t="shared" si="3"/>
        <v>2440000</v>
      </c>
      <c r="M12" s="19">
        <f t="shared" si="4"/>
        <v>6500</v>
      </c>
    </row>
    <row r="13" spans="1:13">
      <c r="A13" s="8">
        <v>12</v>
      </c>
      <c r="B13" s="39" t="s">
        <v>58</v>
      </c>
      <c r="C13" s="9">
        <v>3</v>
      </c>
      <c r="D13" s="12" t="s">
        <v>14</v>
      </c>
      <c r="E13" s="12">
        <v>428</v>
      </c>
      <c r="F13" s="12">
        <v>72</v>
      </c>
      <c r="G13" s="29">
        <f t="shared" si="5"/>
        <v>500</v>
      </c>
      <c r="H13" s="14">
        <f t="shared" si="0"/>
        <v>550</v>
      </c>
      <c r="I13" s="18">
        <v>6100</v>
      </c>
      <c r="J13" s="25">
        <f t="shared" si="1"/>
        <v>3050000</v>
      </c>
      <c r="K13" s="25">
        <f t="shared" si="2"/>
        <v>2897500</v>
      </c>
      <c r="L13" s="25">
        <f t="shared" si="3"/>
        <v>2440000</v>
      </c>
      <c r="M13" s="19">
        <f t="shared" si="4"/>
        <v>6500</v>
      </c>
    </row>
    <row r="14" spans="1:13">
      <c r="A14" s="8">
        <v>13</v>
      </c>
      <c r="B14" s="39" t="s">
        <v>59</v>
      </c>
      <c r="C14" s="9">
        <v>4</v>
      </c>
      <c r="D14" s="12" t="s">
        <v>14</v>
      </c>
      <c r="E14" s="12">
        <v>428</v>
      </c>
      <c r="F14" s="12">
        <v>72</v>
      </c>
      <c r="G14" s="29">
        <f t="shared" si="5"/>
        <v>500</v>
      </c>
      <c r="H14" s="14">
        <f t="shared" si="0"/>
        <v>550</v>
      </c>
      <c r="I14" s="18">
        <v>6100</v>
      </c>
      <c r="J14" s="25">
        <f t="shared" si="1"/>
        <v>3050000</v>
      </c>
      <c r="K14" s="25">
        <f t="shared" si="2"/>
        <v>2897500</v>
      </c>
      <c r="L14" s="25">
        <f t="shared" si="3"/>
        <v>2440000</v>
      </c>
      <c r="M14" s="19">
        <f t="shared" si="4"/>
        <v>6500</v>
      </c>
    </row>
    <row r="15" spans="1:13">
      <c r="A15" s="8">
        <v>14</v>
      </c>
      <c r="B15" s="39" t="s">
        <v>60</v>
      </c>
      <c r="C15" s="9">
        <v>4</v>
      </c>
      <c r="D15" s="12" t="s">
        <v>14</v>
      </c>
      <c r="E15" s="12">
        <v>428</v>
      </c>
      <c r="F15" s="12">
        <v>72</v>
      </c>
      <c r="G15" s="29">
        <f t="shared" si="5"/>
        <v>500</v>
      </c>
      <c r="H15" s="14">
        <f t="shared" si="0"/>
        <v>550</v>
      </c>
      <c r="I15" s="18">
        <v>6100</v>
      </c>
      <c r="J15" s="25">
        <f t="shared" si="1"/>
        <v>3050000</v>
      </c>
      <c r="K15" s="25">
        <f t="shared" si="2"/>
        <v>2897500</v>
      </c>
      <c r="L15" s="25">
        <f t="shared" si="3"/>
        <v>2440000</v>
      </c>
      <c r="M15" s="19">
        <f t="shared" si="4"/>
        <v>6500</v>
      </c>
    </row>
    <row r="16" spans="1:13">
      <c r="A16" s="8">
        <v>15</v>
      </c>
      <c r="B16" s="39" t="s">
        <v>61</v>
      </c>
      <c r="C16" s="9">
        <v>4</v>
      </c>
      <c r="D16" s="12" t="s">
        <v>14</v>
      </c>
      <c r="E16" s="12">
        <v>428</v>
      </c>
      <c r="F16" s="12">
        <v>72</v>
      </c>
      <c r="G16" s="29">
        <f t="shared" si="5"/>
        <v>500</v>
      </c>
      <c r="H16" s="14">
        <f t="shared" si="0"/>
        <v>550</v>
      </c>
      <c r="I16" s="18">
        <v>6100</v>
      </c>
      <c r="J16" s="25">
        <f t="shared" si="1"/>
        <v>3050000</v>
      </c>
      <c r="K16" s="25">
        <f t="shared" si="2"/>
        <v>2897500</v>
      </c>
      <c r="L16" s="25">
        <f t="shared" si="3"/>
        <v>2440000</v>
      </c>
      <c r="M16" s="19">
        <f t="shared" si="4"/>
        <v>6500</v>
      </c>
    </row>
    <row r="17" spans="1:13">
      <c r="A17" s="8">
        <v>16</v>
      </c>
      <c r="B17" s="39" t="s">
        <v>62</v>
      </c>
      <c r="C17" s="9">
        <v>4</v>
      </c>
      <c r="D17" s="12" t="s">
        <v>14</v>
      </c>
      <c r="E17" s="12">
        <v>428</v>
      </c>
      <c r="F17" s="12">
        <v>72</v>
      </c>
      <c r="G17" s="29">
        <f t="shared" si="5"/>
        <v>500</v>
      </c>
      <c r="H17" s="14">
        <f t="shared" si="0"/>
        <v>550</v>
      </c>
      <c r="I17" s="18">
        <v>6100</v>
      </c>
      <c r="J17" s="25">
        <f t="shared" si="1"/>
        <v>3050000</v>
      </c>
      <c r="K17" s="25">
        <f t="shared" si="2"/>
        <v>2897500</v>
      </c>
      <c r="L17" s="25">
        <f t="shared" si="3"/>
        <v>2440000</v>
      </c>
      <c r="M17" s="19">
        <f t="shared" si="4"/>
        <v>6500</v>
      </c>
    </row>
    <row r="18" spans="1:13">
      <c r="A18" s="8">
        <v>17</v>
      </c>
      <c r="B18" s="39" t="s">
        <v>63</v>
      </c>
      <c r="C18" s="9">
        <v>5</v>
      </c>
      <c r="D18" s="12" t="s">
        <v>14</v>
      </c>
      <c r="E18" s="12">
        <v>428</v>
      </c>
      <c r="F18" s="12">
        <v>72</v>
      </c>
      <c r="G18" s="29">
        <f t="shared" si="5"/>
        <v>500</v>
      </c>
      <c r="H18" s="14">
        <f t="shared" si="0"/>
        <v>550</v>
      </c>
      <c r="I18" s="18">
        <v>6100</v>
      </c>
      <c r="J18" s="25">
        <f t="shared" si="1"/>
        <v>3050000</v>
      </c>
      <c r="K18" s="25">
        <f t="shared" si="2"/>
        <v>2897500</v>
      </c>
      <c r="L18" s="25">
        <f t="shared" si="3"/>
        <v>2440000</v>
      </c>
      <c r="M18" s="19">
        <f t="shared" si="4"/>
        <v>6500</v>
      </c>
    </row>
    <row r="19" spans="1:13">
      <c r="A19" s="8">
        <v>18</v>
      </c>
      <c r="B19" s="39" t="s">
        <v>64</v>
      </c>
      <c r="C19" s="9">
        <v>5</v>
      </c>
      <c r="D19" s="12" t="s">
        <v>14</v>
      </c>
      <c r="E19" s="12">
        <v>428</v>
      </c>
      <c r="F19" s="12">
        <v>72</v>
      </c>
      <c r="G19" s="29">
        <f t="shared" si="5"/>
        <v>500</v>
      </c>
      <c r="H19" s="14">
        <f t="shared" si="0"/>
        <v>550</v>
      </c>
      <c r="I19" s="18">
        <v>6100</v>
      </c>
      <c r="J19" s="25">
        <f t="shared" si="1"/>
        <v>3050000</v>
      </c>
      <c r="K19" s="25">
        <f t="shared" si="2"/>
        <v>2897500</v>
      </c>
      <c r="L19" s="25">
        <f t="shared" si="3"/>
        <v>2440000</v>
      </c>
      <c r="M19" s="19">
        <f t="shared" si="4"/>
        <v>6500</v>
      </c>
    </row>
    <row r="20" spans="1:13">
      <c r="A20" s="8">
        <v>19</v>
      </c>
      <c r="B20" s="39" t="s">
        <v>65</v>
      </c>
      <c r="C20" s="9">
        <v>5</v>
      </c>
      <c r="D20" s="12" t="s">
        <v>14</v>
      </c>
      <c r="E20" s="12">
        <v>428</v>
      </c>
      <c r="F20" s="12">
        <v>72</v>
      </c>
      <c r="G20" s="29">
        <f t="shared" si="5"/>
        <v>500</v>
      </c>
      <c r="H20" s="14">
        <f t="shared" si="0"/>
        <v>550</v>
      </c>
      <c r="I20" s="18">
        <v>6100</v>
      </c>
      <c r="J20" s="25">
        <f t="shared" si="1"/>
        <v>3050000</v>
      </c>
      <c r="K20" s="25">
        <f t="shared" si="2"/>
        <v>2897500</v>
      </c>
      <c r="L20" s="25">
        <f t="shared" si="3"/>
        <v>2440000</v>
      </c>
      <c r="M20" s="19">
        <f t="shared" si="4"/>
        <v>6500</v>
      </c>
    </row>
    <row r="21" spans="1:13">
      <c r="A21" s="8">
        <v>20</v>
      </c>
      <c r="B21" s="39" t="s">
        <v>66</v>
      </c>
      <c r="C21" s="9">
        <v>5</v>
      </c>
      <c r="D21" s="12" t="s">
        <v>14</v>
      </c>
      <c r="E21" s="12">
        <v>428</v>
      </c>
      <c r="F21" s="12">
        <v>72</v>
      </c>
      <c r="G21" s="29">
        <f t="shared" si="5"/>
        <v>500</v>
      </c>
      <c r="H21" s="14">
        <f t="shared" si="0"/>
        <v>550</v>
      </c>
      <c r="I21" s="18">
        <v>6100</v>
      </c>
      <c r="J21" s="25">
        <f t="shared" si="1"/>
        <v>3050000</v>
      </c>
      <c r="K21" s="25">
        <f t="shared" si="2"/>
        <v>2897500</v>
      </c>
      <c r="L21" s="25">
        <f t="shared" si="3"/>
        <v>2440000</v>
      </c>
      <c r="M21" s="19">
        <f t="shared" si="4"/>
        <v>6500</v>
      </c>
    </row>
    <row r="22" spans="1:13">
      <c r="A22" s="8">
        <v>21</v>
      </c>
      <c r="B22" s="39" t="s">
        <v>67</v>
      </c>
      <c r="C22" s="9">
        <v>6</v>
      </c>
      <c r="D22" s="12" t="s">
        <v>14</v>
      </c>
      <c r="E22" s="12">
        <v>428</v>
      </c>
      <c r="F22" s="12">
        <v>72</v>
      </c>
      <c r="G22" s="29">
        <f t="shared" si="5"/>
        <v>500</v>
      </c>
      <c r="H22" s="14">
        <f t="shared" si="0"/>
        <v>550</v>
      </c>
      <c r="I22" s="18">
        <v>6100</v>
      </c>
      <c r="J22" s="25">
        <f t="shared" si="1"/>
        <v>3050000</v>
      </c>
      <c r="K22" s="25">
        <f t="shared" si="2"/>
        <v>2897500</v>
      </c>
      <c r="L22" s="25">
        <f t="shared" si="3"/>
        <v>2440000</v>
      </c>
      <c r="M22" s="19">
        <f t="shared" si="4"/>
        <v>6500</v>
      </c>
    </row>
    <row r="23" spans="1:13">
      <c r="A23" s="8">
        <v>22</v>
      </c>
      <c r="B23" s="39" t="s">
        <v>68</v>
      </c>
      <c r="C23" s="9">
        <v>6</v>
      </c>
      <c r="D23" s="12" t="s">
        <v>14</v>
      </c>
      <c r="E23" s="12">
        <v>428</v>
      </c>
      <c r="F23" s="12">
        <v>72</v>
      </c>
      <c r="G23" s="29">
        <f t="shared" si="5"/>
        <v>500</v>
      </c>
      <c r="H23" s="14">
        <f t="shared" si="0"/>
        <v>550</v>
      </c>
      <c r="I23" s="18">
        <v>6100</v>
      </c>
      <c r="J23" s="25">
        <f t="shared" si="1"/>
        <v>3050000</v>
      </c>
      <c r="K23" s="25">
        <f t="shared" si="2"/>
        <v>2897500</v>
      </c>
      <c r="L23" s="25">
        <f t="shared" si="3"/>
        <v>2440000</v>
      </c>
      <c r="M23" s="19">
        <f t="shared" si="4"/>
        <v>6500</v>
      </c>
    </row>
    <row r="24" spans="1:13">
      <c r="A24" s="8">
        <v>23</v>
      </c>
      <c r="B24" s="39" t="s">
        <v>69</v>
      </c>
      <c r="C24" s="9">
        <v>6</v>
      </c>
      <c r="D24" s="12" t="s">
        <v>14</v>
      </c>
      <c r="E24" s="12">
        <v>428</v>
      </c>
      <c r="F24" s="12">
        <v>72</v>
      </c>
      <c r="G24" s="29">
        <f t="shared" si="5"/>
        <v>500</v>
      </c>
      <c r="H24" s="14">
        <f t="shared" si="0"/>
        <v>550</v>
      </c>
      <c r="I24" s="18">
        <v>6100</v>
      </c>
      <c r="J24" s="25">
        <f t="shared" si="1"/>
        <v>3050000</v>
      </c>
      <c r="K24" s="25">
        <f t="shared" si="2"/>
        <v>2897500</v>
      </c>
      <c r="L24" s="25">
        <f t="shared" si="3"/>
        <v>2440000</v>
      </c>
      <c r="M24" s="19">
        <f t="shared" si="4"/>
        <v>6500</v>
      </c>
    </row>
    <row r="25" spans="1:13">
      <c r="A25" s="8">
        <v>24</v>
      </c>
      <c r="B25" s="39" t="s">
        <v>70</v>
      </c>
      <c r="C25" s="9">
        <v>6</v>
      </c>
      <c r="D25" s="12" t="s">
        <v>14</v>
      </c>
      <c r="E25" s="12">
        <v>428</v>
      </c>
      <c r="F25" s="12">
        <v>72</v>
      </c>
      <c r="G25" s="29">
        <f t="shared" si="5"/>
        <v>500</v>
      </c>
      <c r="H25" s="14">
        <f t="shared" si="0"/>
        <v>550</v>
      </c>
      <c r="I25" s="18">
        <v>6100</v>
      </c>
      <c r="J25" s="25">
        <f t="shared" si="1"/>
        <v>3050000</v>
      </c>
      <c r="K25" s="25">
        <f t="shared" si="2"/>
        <v>2897500</v>
      </c>
      <c r="L25" s="25">
        <f t="shared" si="3"/>
        <v>2440000</v>
      </c>
      <c r="M25" s="19">
        <f t="shared" si="4"/>
        <v>6500</v>
      </c>
    </row>
    <row r="26" spans="1:13">
      <c r="A26" s="8">
        <v>25</v>
      </c>
      <c r="B26" s="39" t="s">
        <v>71</v>
      </c>
      <c r="C26" s="9">
        <v>7</v>
      </c>
      <c r="D26" s="12" t="s">
        <v>14</v>
      </c>
      <c r="E26" s="12">
        <v>428</v>
      </c>
      <c r="F26" s="12">
        <v>72</v>
      </c>
      <c r="G26" s="29">
        <f t="shared" si="5"/>
        <v>500</v>
      </c>
      <c r="H26" s="14">
        <f t="shared" si="0"/>
        <v>550</v>
      </c>
      <c r="I26" s="18">
        <v>6100</v>
      </c>
      <c r="J26" s="25">
        <f t="shared" si="1"/>
        <v>3050000</v>
      </c>
      <c r="K26" s="25">
        <f t="shared" si="2"/>
        <v>2897500</v>
      </c>
      <c r="L26" s="25">
        <f t="shared" si="3"/>
        <v>2440000</v>
      </c>
      <c r="M26" s="19">
        <f t="shared" si="4"/>
        <v>6500</v>
      </c>
    </row>
    <row r="27" spans="1:13">
      <c r="A27" s="8">
        <v>26</v>
      </c>
      <c r="B27" s="39" t="s">
        <v>72</v>
      </c>
      <c r="C27" s="9">
        <v>7</v>
      </c>
      <c r="D27" s="12" t="s">
        <v>14</v>
      </c>
      <c r="E27" s="12">
        <v>428</v>
      </c>
      <c r="F27" s="12">
        <v>72</v>
      </c>
      <c r="G27" s="29">
        <f t="shared" si="5"/>
        <v>500</v>
      </c>
      <c r="H27" s="14">
        <f t="shared" si="0"/>
        <v>550</v>
      </c>
      <c r="I27" s="18">
        <v>6100</v>
      </c>
      <c r="J27" s="25">
        <f t="shared" si="1"/>
        <v>3050000</v>
      </c>
      <c r="K27" s="25">
        <f t="shared" si="2"/>
        <v>2897500</v>
      </c>
      <c r="L27" s="25">
        <f t="shared" si="3"/>
        <v>2440000</v>
      </c>
      <c r="M27" s="19">
        <f t="shared" si="4"/>
        <v>6500</v>
      </c>
    </row>
    <row r="28" spans="1:13">
      <c r="A28" s="8">
        <v>27</v>
      </c>
      <c r="B28" s="39" t="s">
        <v>73</v>
      </c>
      <c r="C28" s="9">
        <v>7</v>
      </c>
      <c r="D28" s="12" t="s">
        <v>14</v>
      </c>
      <c r="E28" s="12">
        <v>428</v>
      </c>
      <c r="F28" s="12">
        <v>72</v>
      </c>
      <c r="G28" s="29">
        <f t="shared" si="5"/>
        <v>500</v>
      </c>
      <c r="H28" s="14">
        <f t="shared" si="0"/>
        <v>550</v>
      </c>
      <c r="I28" s="18">
        <v>6100</v>
      </c>
      <c r="J28" s="25">
        <f t="shared" si="1"/>
        <v>3050000</v>
      </c>
      <c r="K28" s="25">
        <f t="shared" si="2"/>
        <v>2897500</v>
      </c>
      <c r="L28" s="25">
        <f t="shared" si="3"/>
        <v>2440000</v>
      </c>
      <c r="M28" s="19">
        <f t="shared" si="4"/>
        <v>6500</v>
      </c>
    </row>
    <row r="29" spans="1:13">
      <c r="A29" s="8">
        <v>28</v>
      </c>
      <c r="B29" s="39" t="s">
        <v>74</v>
      </c>
      <c r="C29" s="9">
        <v>7</v>
      </c>
      <c r="D29" s="12" t="s">
        <v>14</v>
      </c>
      <c r="E29" s="12">
        <v>428</v>
      </c>
      <c r="F29" s="12">
        <v>72</v>
      </c>
      <c r="G29" s="29">
        <f t="shared" si="5"/>
        <v>500</v>
      </c>
      <c r="H29" s="14">
        <f t="shared" si="0"/>
        <v>550</v>
      </c>
      <c r="I29" s="18">
        <v>6100</v>
      </c>
      <c r="J29" s="25">
        <f t="shared" si="1"/>
        <v>3050000</v>
      </c>
      <c r="K29" s="25">
        <f t="shared" si="2"/>
        <v>2897500</v>
      </c>
      <c r="L29" s="25">
        <f t="shared" si="3"/>
        <v>2440000</v>
      </c>
      <c r="M29" s="19">
        <f t="shared" si="4"/>
        <v>6500</v>
      </c>
    </row>
    <row r="30" spans="1:13" ht="16.5">
      <c r="A30" s="51" t="s">
        <v>2</v>
      </c>
      <c r="B30" s="52"/>
      <c r="C30" s="52"/>
      <c r="D30" s="53"/>
      <c r="E30" s="15">
        <f>SUM(E2:E29)</f>
        <v>11984</v>
      </c>
      <c r="F30" s="15">
        <f>SUM(F2:F29)</f>
        <v>2016</v>
      </c>
      <c r="G30" s="15">
        <f>SUM(G2:G29)</f>
        <v>14000</v>
      </c>
      <c r="H30" s="15">
        <f>SUM(H2:H29)</f>
        <v>15400</v>
      </c>
      <c r="I30" s="16"/>
      <c r="J30" s="26">
        <f>SUM(J2:J29)</f>
        <v>85400000</v>
      </c>
      <c r="K30" s="26">
        <f>SUM(K2:K29)</f>
        <v>81130000</v>
      </c>
      <c r="L30" s="26">
        <f>SUM(L2:L29)</f>
        <v>68320000</v>
      </c>
      <c r="M30" s="10"/>
    </row>
  </sheetData>
  <mergeCells count="1">
    <mergeCell ref="A30:D3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Wing I-1</vt:lpstr>
      <vt:lpstr>Wing I -2</vt:lpstr>
      <vt:lpstr>Wing I-3</vt:lpstr>
      <vt:lpstr>Wing I-4</vt:lpstr>
      <vt:lpstr>Wing I-5</vt:lpstr>
      <vt:lpstr>Total</vt:lpstr>
      <vt:lpstr>Wing J -1</vt:lpstr>
      <vt:lpstr>Wing J - 2</vt:lpstr>
      <vt:lpstr>Wing J-3</vt:lpstr>
      <vt:lpstr>Wing J-4</vt:lpstr>
      <vt:lpstr>Wing J-5</vt:lpstr>
      <vt:lpstr>Listing</vt:lpstr>
      <vt:lpstr>listing 2</vt:lpstr>
      <vt:lpstr>Sheet3</vt:lpstr>
      <vt:lpstr>Sheet4</vt:lpstr>
      <vt:lpstr>Sheet6</vt:lpstr>
      <vt:lpstr>IGR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Rushi</cp:lastModifiedBy>
  <cp:lastPrinted>2013-08-31T05:30:46Z</cp:lastPrinted>
  <dcterms:created xsi:type="dcterms:W3CDTF">2013-08-30T08:57:19Z</dcterms:created>
  <dcterms:modified xsi:type="dcterms:W3CDTF">2024-12-19T13:35:16Z</dcterms:modified>
</cp:coreProperties>
</file>