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F28" i="4" l="1"/>
  <c r="P7" i="16"/>
  <c r="Q4" i="15"/>
  <c r="R13" i="14"/>
  <c r="P7" i="4"/>
  <c r="R7" i="13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B7" i="4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C3" i="4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<sst xmlns="http://schemas.openxmlformats.org/spreadsheetml/2006/main" count="49" uniqueCount="43">
  <si>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</si>
  <si>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</si>
  <si>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</si>
  <si>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</si>
  <si>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</si>
  <si>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</si>
  <si>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</si>
  <si>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</si>
  <si>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</si>
  <si>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</si>
  <si>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</si>
  <si>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</si>
  <si>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</si>
  <si>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</si>
  <si>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</si>
  <si>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</si>
  <si>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</si>
  <si>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</si>
  <si>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</si>
  <si>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</si>
  <si>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</si>
  <si>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</si>
  <si>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</si>
  <si>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</si>
  <si>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</si>
  <si>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</si>
  <si>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</si>
  <si>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</si>
  <si>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</si>
  <si>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</si>
  <si>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</si>
  <si>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</si>
  <si>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</si>
  <si>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</si>
  <si>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</si>
  <si>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</si>
  <si>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</si>
  <si>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</si>
  <si>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</si>
  <si>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</si>
  <si>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</si>
  <si>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As per Full OC</t>
  </si>
  <si>
    <t>State Bank of India ( RACPC Ghatkopar (West) - Rekha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</si>
</sst>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36</xdr:row>
      <xdr:rowOff>190500</xdr:rowOff>
    </xdr:from>
    <xdr:to>
      <xdr:col>13</xdr:col>
      <xdr:colOff>220022</xdr:colOff>
      <xdr:row>66</xdr:row>
      <xdr:rowOff>153208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8963025"/>
          <a:ext cx="6782747" cy="5792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67535</xdr:colOff>
      <xdr:row>25</xdr:row>
      <xdr:rowOff>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163535" cy="4763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124693</xdr:colOff>
      <xdr:row>31</xdr:row>
      <xdr:rowOff>76875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220693" cy="4839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29430</xdr:colOff>
      <xdr:row>28</xdr:row>
      <xdr:rowOff>115007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6125430" cy="5068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58009</xdr:colOff>
      <xdr:row>27</xdr:row>
      <xdr:rowOff>29224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54009" cy="4648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11</xdr:col>
      <xdr:colOff>86588</xdr:colOff>
      <xdr:row>32</xdr:row>
      <xdr:rowOff>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0"/>
          <a:ext cx="6182588" cy="47631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22</xdr:col>
      <xdr:colOff>48738</xdr:colOff>
      <xdr:row>29</xdr:row>
      <xdr:rowOff>115060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90500"/>
          <a:ext cx="7973538" cy="544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P33" sqref="P33:T3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306</v>
      </c>
      <c r="C3" s="4">
        <f>B3*1.2</f>
        <v>367.2</v>
      </c>
      <c r="D3" s="4">
        <f t="shared" ref="D3:D9" si="2">C3*1.2</f>
        <v>440.64</v>
      </c>
      <c r="E3" s="5">
        <f t="shared" ref="E3:E9" si="3">R3</f>
        <v>2650000</v>
      </c>
      <c r="F3" s="9">
        <f t="shared" ref="F3:F9" si="4">ROUND((E3/B3),0)</f>
        <v>8660</v>
      </c>
      <c r="G3" s="9">
        <f t="shared" ref="G3:G9" si="5">ROUND((E3/C3),0)</f>
        <v>7217</v>
      </c>
      <c r="H3" s="9">
        <f t="shared" ref="H3:H9" si="6">ROUND((E3/D3),0)</f>
        <v>6014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306</v>
      </c>
      <c r="R3" s="2">
        <v>2650000</v>
      </c>
    </row>
    <row r="4" spans="1:20" x14ac:dyDescent="0.25">
      <c r="A4" s="4">
        <f t="shared" si="0"/>
        <v>0</v>
      </c>
      <c r="B4" s="4">
        <f t="shared" si="1"/>
        <v>295</v>
      </c>
      <c r="C4" s="4">
        <f t="shared" ref="C4:C9" si="9">B4*1.2</f>
        <v>354</v>
      </c>
      <c r="D4" s="4">
        <f t="shared" si="2"/>
        <v>424.8</v>
      </c>
      <c r="E4" s="5">
        <f t="shared" si="3"/>
        <v>2900000</v>
      </c>
      <c r="F4" s="9">
        <f t="shared" si="4"/>
        <v>9831</v>
      </c>
      <c r="G4" s="9">
        <f t="shared" si="5"/>
        <v>8192</v>
      </c>
      <c r="H4" s="9">
        <f t="shared" si="6"/>
        <v>6827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295</v>
      </c>
      <c r="R4" s="2">
        <v>2900000</v>
      </c>
    </row>
    <row r="5" spans="1:20" x14ac:dyDescent="0.25">
      <c r="A5" s="4">
        <f t="shared" si="0"/>
        <v>0</v>
      </c>
      <c r="B5" s="4">
        <f t="shared" si="1"/>
        <v>398</v>
      </c>
      <c r="C5" s="4">
        <f t="shared" si="9"/>
        <v>477.59999999999997</v>
      </c>
      <c r="D5" s="4">
        <f t="shared" si="2"/>
        <v>573.11999999999989</v>
      </c>
      <c r="E5" s="5">
        <f t="shared" si="3"/>
        <v>3600000</v>
      </c>
      <c r="F5" s="9">
        <f t="shared" si="4"/>
        <v>9045</v>
      </c>
      <c r="G5" s="9">
        <f t="shared" si="5"/>
        <v>7538</v>
      </c>
      <c r="H5" s="9">
        <f t="shared" si="6"/>
        <v>6281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398</v>
      </c>
      <c r="R5" s="2">
        <v>3600000</v>
      </c>
    </row>
    <row r="6" spans="1:20" x14ac:dyDescent="0.25">
      <c r="A6" s="4">
        <f t="shared" si="0"/>
        <v>0</v>
      </c>
      <c r="B6" s="4">
        <f t="shared" si="1"/>
        <v>351</v>
      </c>
      <c r="C6" s="4">
        <f t="shared" si="9"/>
        <v>421.2</v>
      </c>
      <c r="D6" s="4">
        <f t="shared" si="2"/>
        <v>505.43999999999994</v>
      </c>
      <c r="E6" s="5">
        <f t="shared" si="3"/>
        <v>3325000</v>
      </c>
      <c r="F6" s="9">
        <f t="shared" si="4"/>
        <v>9473</v>
      </c>
      <c r="G6" s="9">
        <f t="shared" si="5"/>
        <v>7894</v>
      </c>
      <c r="H6" s="9">
        <f t="shared" si="6"/>
        <v>6578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351</v>
      </c>
      <c r="R6" s="2">
        <v>3325000</v>
      </c>
    </row>
    <row r="7" spans="1:20" x14ac:dyDescent="0.25">
      <c r="A7" s="4">
        <f t="shared" si="0"/>
        <v>0</v>
      </c>
      <c r="B7" s="4">
        <f t="shared" si="1"/>
        <v>295</v>
      </c>
      <c r="C7" s="4">
        <f t="shared" si="9"/>
        <v>354</v>
      </c>
      <c r="D7" s="4">
        <f t="shared" si="2"/>
        <v>424.8</v>
      </c>
      <c r="E7" s="5">
        <f t="shared" si="3"/>
        <v>3300000</v>
      </c>
      <c r="F7" s="9">
        <f t="shared" si="4"/>
        <v>11186</v>
      </c>
      <c r="G7" s="9">
        <f t="shared" si="5"/>
        <v>9322</v>
      </c>
      <c r="H7" s="9">
        <f t="shared" si="6"/>
        <v>7768</v>
      </c>
      <c r="I7" s="4" t="e">
        <f>#REF!</f>
        <v>#REF!</v>
      </c>
      <c r="J7" s="4">
        <f t="shared" si="7"/>
        <v>0</v>
      </c>
      <c r="O7">
        <v>0</v>
      </c>
      <c r="P7">
        <f>O7/1.2</f>
        <v>0</v>
      </c>
      <c r="Q7">
        <v>295</v>
      </c>
      <c r="R7" s="2">
        <v>3300000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ref="Q3:Q9" si="10">P8/1.2</f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570</v>
      </c>
      <c r="C16" s="4">
        <f t="shared" ref="C16:C25" si="34">B16*1.2</f>
        <v>684</v>
      </c>
      <c r="D16" s="4">
        <f t="shared" ref="D16:D25" si="35">C16*1.2</f>
        <v>820.8</v>
      </c>
      <c r="E16" s="5">
        <f t="shared" ref="E16:E25" si="36">R16</f>
        <v>4800000</v>
      </c>
      <c r="F16" s="9">
        <f t="shared" ref="F16:F25" si="37">ROUND((E16/B16),0)</f>
        <v>8421</v>
      </c>
      <c r="G16" s="9">
        <f t="shared" ref="G16:G25" si="38">ROUND((E16/C16),0)</f>
        <v>7018</v>
      </c>
      <c r="H16" s="9">
        <f t="shared" ref="H16:H25" si="39">ROUND((E16/D16),0)</f>
        <v>5848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570</v>
      </c>
      <c r="R16" s="2">
        <v>4800000</v>
      </c>
    </row>
    <row r="17" spans="1:25" x14ac:dyDescent="0.25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9" t="e">
        <f t="shared" si="37"/>
        <v>#DIV/0!</v>
      </c>
      <c r="G17" s="9" t="e">
        <f t="shared" si="38"/>
        <v>#DIV/0!</v>
      </c>
      <c r="H17" s="9" t="e">
        <f t="shared" si="39"/>
        <v>#DIV/0!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f t="shared" si="41"/>
        <v>0</v>
      </c>
      <c r="R17" s="2">
        <v>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10500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D28" t="s">
        <v>40</v>
      </c>
      <c r="E28">
        <v>36.51</v>
      </c>
      <c r="F28" s="7">
        <f>E28*10.764</f>
        <v>392.99363999999997</v>
      </c>
      <c r="S28" s="10"/>
      <c r="T28" s="10"/>
      <c r="U28" s="17" t="s">
        <v>15</v>
      </c>
      <c r="V28" s="18"/>
      <c r="W28" s="19">
        <f>W26-W27</f>
        <v>8000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0</v>
      </c>
      <c r="X30" s="25">
        <v>2024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60</v>
      </c>
      <c r="X31" s="31">
        <v>2024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42</v>
      </c>
      <c r="Q33" s="42"/>
      <c r="R33" s="42"/>
      <c r="S33" s="42"/>
      <c r="T33" s="43"/>
      <c r="U33" s="21" t="s">
        <v>20</v>
      </c>
      <c r="V33" s="23"/>
      <c r="W33" s="24">
        <f>90*W30/W32</f>
        <v>0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8000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10500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393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4126500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4043970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3301200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982500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8596.875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R44"/>
  <sheetViews>
    <sheetView topLeftCell="E1" zoomScaleNormal="100" workbookViewId="0">
      <selection activeCell="R8" sqref="R8"/>
    </sheetView>
  </sheetViews>
  <sheetFormatPr defaultRowHeight="15" x14ac:dyDescent="0.25"/>
  <sheetData>
    <row r="7" spans="17:18" x14ac:dyDescent="0.25">
      <c r="Q7">
        <v>28.46</v>
      </c>
      <c r="R7">
        <f>Q7*10.764</f>
        <v>306.34343999999999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3:R13"/>
  <sheetViews>
    <sheetView topLeftCell="D6" workbookViewId="0">
      <selection activeCell="R14" sqref="R14"/>
    </sheetView>
  </sheetViews>
  <sheetFormatPr defaultRowHeight="15" x14ac:dyDescent="0.25"/>
  <sheetData>
    <row r="13" spans="17:18" x14ac:dyDescent="0.25">
      <c r="Q13">
        <v>27.42</v>
      </c>
      <c r="R13">
        <f>Q13*10.764</f>
        <v>295.14888000000002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"/>
  <sheetViews>
    <sheetView zoomScaleNormal="100" workbookViewId="0">
      <selection activeCell="Q5" sqref="Q5"/>
    </sheetView>
  </sheetViews>
  <sheetFormatPr defaultRowHeight="15" x14ac:dyDescent="0.25"/>
  <sheetData>
    <row r="2" spans="1:17" x14ac:dyDescent="0.25">
      <c r="A2" s="6"/>
    </row>
    <row r="4" spans="1:17" x14ac:dyDescent="0.25">
      <c r="P4">
        <v>36.99</v>
      </c>
      <c r="Q4">
        <f>P4*10.764</f>
        <v>398.16036000000003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7:P19"/>
  <sheetViews>
    <sheetView zoomScaleNormal="100" workbookViewId="0">
      <selection activeCell="O15" sqref="O15"/>
    </sheetView>
  </sheetViews>
  <sheetFormatPr defaultRowHeight="15" x14ac:dyDescent="0.25"/>
  <sheetData>
    <row r="7" spans="15:16" x14ac:dyDescent="0.25">
      <c r="O7">
        <v>32.65</v>
      </c>
      <c r="P7">
        <f>O7*10.764</f>
        <v>351.44459999999998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8" sqref="B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7" zoomScaleNormal="100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2024-12-20T02:33:07Z</dcterms:modified>
</cp:coreProperties>
</file>