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Q21" i="4" l="1"/>
  <c r="P22" i="4"/>
  <c r="P29" i="4" l="1"/>
  <c r="S5" i="19"/>
  <c r="O6" i="16"/>
  <c r="N9" i="15"/>
  <c r="F29" i="4"/>
  <c r="P9" i="4" l="1"/>
  <c r="Q9" i="4" s="1"/>
  <c r="B9" i="4" s="1"/>
  <c r="C9" i="4" s="1"/>
  <c r="D9" i="4" s="1"/>
  <c r="J9" i="4"/>
  <c r="I9" i="4"/>
  <c r="E9" i="4"/>
  <c r="A9" i="4"/>
  <c r="P8" i="4"/>
  <c r="B8" i="4" s="1"/>
  <c r="C8" i="4" s="1"/>
  <c r="D8" i="4" s="1"/>
  <c r="J8" i="4"/>
  <c r="I8" i="4"/>
  <c r="E8" i="4"/>
  <c r="A8" i="4"/>
  <c r="P7" i="4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H4" i="4" s="1"/>
  <c r="A4" i="4"/>
  <c r="P3" i="4"/>
  <c r="B3" i="4" s="1"/>
  <c r="J3" i="4"/>
  <c r="I3" i="4"/>
  <c r="E3" i="4"/>
  <c r="A3" i="4"/>
  <c r="P23" i="4"/>
  <c r="B23" i="4" s="1"/>
  <c r="C23" i="4" s="1"/>
  <c r="D23" i="4" s="1"/>
  <c r="J23" i="4"/>
  <c r="I23" i="4"/>
  <c r="E23" i="4"/>
  <c r="A23" i="4"/>
  <c r="B22" i="4"/>
  <c r="C22" i="4" s="1"/>
  <c r="D22" i="4" s="1"/>
  <c r="J22" i="4"/>
  <c r="I22" i="4"/>
  <c r="E22" i="4"/>
  <c r="A22" i="4"/>
  <c r="B21" i="4"/>
  <c r="C21" i="4" s="1"/>
  <c r="D21" i="4" s="1"/>
  <c r="J21" i="4"/>
  <c r="I21" i="4"/>
  <c r="E21" i="4"/>
  <c r="A21" i="4"/>
  <c r="P20" i="4"/>
  <c r="B20" i="4" s="1"/>
  <c r="C20" i="4" s="1"/>
  <c r="D20" i="4" s="1"/>
  <c r="J20" i="4"/>
  <c r="I20" i="4"/>
  <c r="E20" i="4"/>
  <c r="A20" i="4"/>
  <c r="H8" i="4" l="1"/>
  <c r="D3" i="4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Q19" i="4" l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<sst xmlns="http://schemas.openxmlformats.org/spreadsheetml/2006/main" count="49" uniqueCount="43">
  <si>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</si>
  <si>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</si>
  <si>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</si>
  <si>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</si>
  <si>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</si>
  <si>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</si>
  <si>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</si>
  <si>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</si>
  <si>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</si>
  <si>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</si>
  <si>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</si>
  <si>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</si>
  <si>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</si>
  <si>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</si>
  <si>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</si>
  <si>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</si>
  <si>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</si>
  <si>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</si>
  <si>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</si>
  <si>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</si>
  <si>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</si>
  <si>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</si>
  <si>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</si>
  <si>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</si>
  <si>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</si>
  <si>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</si>
  <si>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</si>
  <si>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</si>
  <si>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</si>
  <si>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</si>
  <si>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</si>
  <si>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</si>
  <si>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</si>
  <si>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</si>
  <si>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</si>
  <si>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</si>
  <si>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</si>
  <si>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</si>
  <si>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</si>
  <si>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</si>
  <si>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</si>
  <si>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State Bank of India ( RASMECCC Bhayandar ) - TUSHAR BABAN HUMANE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</si>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</sst>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22</xdr:col>
      <xdr:colOff>468322</xdr:colOff>
      <xdr:row>28</xdr:row>
      <xdr:rowOff>162639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381000"/>
          <a:ext cx="11441122" cy="51156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5</xdr:row>
      <xdr:rowOff>0</xdr:rowOff>
    </xdr:from>
    <xdr:to>
      <xdr:col>17</xdr:col>
      <xdr:colOff>162969</xdr:colOff>
      <xdr:row>32</xdr:row>
      <xdr:rowOff>48350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952500"/>
          <a:ext cx="7478169" cy="5191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11</xdr:col>
      <xdr:colOff>48482</xdr:colOff>
      <xdr:row>27</xdr:row>
      <xdr:rowOff>162665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6144482" cy="53061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11</xdr:col>
      <xdr:colOff>143746</xdr:colOff>
      <xdr:row>26</xdr:row>
      <xdr:rowOff>124487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6239746" cy="47441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11</xdr:col>
      <xdr:colOff>86588</xdr:colOff>
      <xdr:row>31</xdr:row>
      <xdr:rowOff>67322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"/>
          <a:ext cx="6182588" cy="46393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20</xdr:col>
      <xdr:colOff>153272</xdr:colOff>
      <xdr:row>25</xdr:row>
      <xdr:rowOff>38743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190500"/>
          <a:ext cx="6249272" cy="461074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15</xdr:col>
      <xdr:colOff>105640</xdr:colOff>
      <xdr:row>25</xdr:row>
      <xdr:rowOff>48243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381000"/>
          <a:ext cx="6201640" cy="44297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11</xdr:col>
      <xdr:colOff>191377</xdr:colOff>
      <xdr:row>26</xdr:row>
      <xdr:rowOff>162559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0"/>
          <a:ext cx="6287377" cy="454405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13</xdr:col>
      <xdr:colOff>96284</xdr:colOff>
      <xdr:row>27</xdr:row>
      <xdr:rowOff>38823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7411484" cy="518232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13</xdr:col>
      <xdr:colOff>286726</xdr:colOff>
      <xdr:row>30</xdr:row>
      <xdr:rowOff>172245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6992326" cy="56967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topLeftCell="E1" zoomScaleNormal="100" workbookViewId="0">
      <selection activeCell="O12" sqref="O1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9" si="0">N3</f>
        <v>0</v>
      </c>
      <c r="B3" s="44">
        <f t="shared" ref="B3:B9" si="1">Q3</f>
        <v>319</v>
      </c>
      <c r="C3" s="44">
        <f>B3*1.2</f>
        <v>382.8</v>
      </c>
      <c r="D3" s="44">
        <f t="shared" ref="D3:D9" si="2">C3*1.2</f>
        <v>459.36</v>
      </c>
      <c r="E3" s="45">
        <f t="shared" ref="E3:E9" si="3">R3</f>
        <v>3161000</v>
      </c>
      <c r="F3" s="44">
        <f t="shared" ref="F3:F9" si="4">ROUND((E3/B3),0)</f>
        <v>9909</v>
      </c>
      <c r="G3" s="44">
        <f t="shared" ref="G3:G9" si="5">ROUND((E3/C3),0)</f>
        <v>8258</v>
      </c>
      <c r="H3" s="44">
        <f t="shared" ref="H3:H9" si="6">ROUND((E3/D3),0)</f>
        <v>6881</v>
      </c>
      <c r="I3" s="44" t="e">
        <f>#REF!</f>
        <v>#REF!</v>
      </c>
      <c r="J3" s="44">
        <f t="shared" ref="J3:J9" si="7">S3</f>
        <v>0</v>
      </c>
      <c r="O3" s="46">
        <v>0</v>
      </c>
      <c r="P3" s="46">
        <f t="shared" ref="P3:P9" si="8">O3/1.2</f>
        <v>0</v>
      </c>
      <c r="Q3" s="46">
        <v>319</v>
      </c>
      <c r="R3" s="47">
        <v>3161000</v>
      </c>
    </row>
    <row r="4" spans="1:20" x14ac:dyDescent="0.25">
      <c r="A4" s="4">
        <f t="shared" si="0"/>
        <v>0</v>
      </c>
      <c r="B4" s="4">
        <f t="shared" si="1"/>
        <v>323</v>
      </c>
      <c r="C4" s="4">
        <f t="shared" ref="C4:C9" si="9">B4*1.2</f>
        <v>387.59999999999997</v>
      </c>
      <c r="D4" s="4">
        <f t="shared" si="2"/>
        <v>465.11999999999995</v>
      </c>
      <c r="E4" s="5">
        <f t="shared" si="3"/>
        <v>3000000</v>
      </c>
      <c r="F4" s="9">
        <f t="shared" si="4"/>
        <v>9288</v>
      </c>
      <c r="G4" s="9">
        <f t="shared" si="5"/>
        <v>7740</v>
      </c>
      <c r="H4" s="9">
        <f t="shared" si="6"/>
        <v>6450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323</v>
      </c>
      <c r="R4" s="2">
        <v>3000000</v>
      </c>
    </row>
    <row r="5" spans="1:20" x14ac:dyDescent="0.25">
      <c r="A5" s="4">
        <f t="shared" si="0"/>
        <v>0</v>
      </c>
      <c r="B5" s="4">
        <f t="shared" si="1"/>
        <v>319</v>
      </c>
      <c r="C5" s="4">
        <f t="shared" si="9"/>
        <v>382.8</v>
      </c>
      <c r="D5" s="4">
        <f t="shared" si="2"/>
        <v>459.36</v>
      </c>
      <c r="E5" s="5">
        <f t="shared" si="3"/>
        <v>3000000</v>
      </c>
      <c r="F5" s="9">
        <f t="shared" si="4"/>
        <v>9404</v>
      </c>
      <c r="G5" s="9">
        <f t="shared" si="5"/>
        <v>7837</v>
      </c>
      <c r="H5" s="9">
        <f t="shared" si="6"/>
        <v>6531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319</v>
      </c>
      <c r="R5" s="2">
        <v>3000000</v>
      </c>
    </row>
    <row r="6" spans="1:20" x14ac:dyDescent="0.25">
      <c r="A6" s="4">
        <f t="shared" si="0"/>
        <v>0</v>
      </c>
      <c r="B6" s="4">
        <f t="shared" si="1"/>
        <v>319</v>
      </c>
      <c r="C6" s="4">
        <f t="shared" si="9"/>
        <v>382.8</v>
      </c>
      <c r="D6" s="4">
        <f t="shared" si="2"/>
        <v>459.36</v>
      </c>
      <c r="E6" s="5">
        <f t="shared" si="3"/>
        <v>2700000</v>
      </c>
      <c r="F6" s="9">
        <f t="shared" si="4"/>
        <v>8464</v>
      </c>
      <c r="G6" s="9">
        <f t="shared" si="5"/>
        <v>7053</v>
      </c>
      <c r="H6" s="9">
        <f t="shared" si="6"/>
        <v>5878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319</v>
      </c>
      <c r="R6" s="2">
        <v>2700000</v>
      </c>
    </row>
    <row r="7" spans="1:20" s="46" customFormat="1" x14ac:dyDescent="0.25">
      <c r="A7" s="44">
        <f t="shared" si="0"/>
        <v>0</v>
      </c>
      <c r="B7" s="44">
        <f t="shared" si="1"/>
        <v>240</v>
      </c>
      <c r="C7" s="44">
        <f t="shared" si="9"/>
        <v>288</v>
      </c>
      <c r="D7" s="44">
        <f t="shared" si="2"/>
        <v>345.59999999999997</v>
      </c>
      <c r="E7" s="45">
        <f t="shared" si="3"/>
        <v>2550000</v>
      </c>
      <c r="F7" s="44">
        <f t="shared" si="4"/>
        <v>10625</v>
      </c>
      <c r="G7" s="44">
        <f t="shared" si="5"/>
        <v>8854</v>
      </c>
      <c r="H7" s="44">
        <f t="shared" si="6"/>
        <v>7378</v>
      </c>
      <c r="I7" s="44" t="e">
        <f>#REF!</f>
        <v>#REF!</v>
      </c>
      <c r="J7" s="44">
        <f t="shared" si="7"/>
        <v>0</v>
      </c>
      <c r="O7" s="46">
        <v>0</v>
      </c>
      <c r="P7" s="46">
        <f t="shared" si="8"/>
        <v>0</v>
      </c>
      <c r="Q7" s="46">
        <v>240</v>
      </c>
      <c r="R7" s="47">
        <v>2550000</v>
      </c>
    </row>
    <row r="8" spans="1:20" x14ac:dyDescent="0.25">
      <c r="A8" s="4">
        <f t="shared" si="0"/>
        <v>0</v>
      </c>
      <c r="B8" s="4">
        <f t="shared" si="1"/>
        <v>323</v>
      </c>
      <c r="C8" s="4">
        <f t="shared" si="9"/>
        <v>387.59999999999997</v>
      </c>
      <c r="D8" s="4">
        <f t="shared" si="2"/>
        <v>465.11999999999995</v>
      </c>
      <c r="E8" s="5">
        <f t="shared" si="3"/>
        <v>3100000</v>
      </c>
      <c r="F8" s="9">
        <f t="shared" si="4"/>
        <v>9598</v>
      </c>
      <c r="G8" s="9">
        <f t="shared" si="5"/>
        <v>7998</v>
      </c>
      <c r="H8" s="9">
        <f t="shared" si="6"/>
        <v>6665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323</v>
      </c>
      <c r="R8" s="2">
        <v>3100000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ref="Q9" si="10">P9/1.2</f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5" si="32">N16</f>
        <v>0</v>
      </c>
      <c r="B16" s="4">
        <f t="shared" ref="B16:B25" si="33">Q16</f>
        <v>284</v>
      </c>
      <c r="C16" s="4">
        <f t="shared" ref="C16:C25" si="34">B16*1.2</f>
        <v>340.8</v>
      </c>
      <c r="D16" s="4">
        <f t="shared" ref="D16:D25" si="35">C16*1.2</f>
        <v>408.96</v>
      </c>
      <c r="E16" s="5">
        <f t="shared" ref="E16:E25" si="36">R16</f>
        <v>2500000</v>
      </c>
      <c r="F16" s="9">
        <f t="shared" ref="F16:F25" si="37">ROUND((E16/B16),0)</f>
        <v>8803</v>
      </c>
      <c r="G16" s="9">
        <f t="shared" ref="G16:G25" si="38">ROUND((E16/C16),0)</f>
        <v>7336</v>
      </c>
      <c r="H16" s="9">
        <f t="shared" ref="H16:H25" si="39">ROUND((E16/D16),0)</f>
        <v>6113</v>
      </c>
      <c r="I16" s="4" t="e">
        <f>#REF!</f>
        <v>#REF!</v>
      </c>
      <c r="J16" s="4">
        <f t="shared" ref="J16:J25" si="40">S16</f>
        <v>0</v>
      </c>
      <c r="O16">
        <v>0</v>
      </c>
      <c r="P16">
        <f t="shared" ref="P16:Q25" si="41">O16/1.2</f>
        <v>0</v>
      </c>
      <c r="Q16">
        <v>284</v>
      </c>
      <c r="R16" s="2">
        <v>2500000</v>
      </c>
    </row>
    <row r="17" spans="1:25" x14ac:dyDescent="0.25">
      <c r="A17" s="4">
        <f t="shared" si="32"/>
        <v>0</v>
      </c>
      <c r="B17" s="4">
        <f t="shared" si="33"/>
        <v>385</v>
      </c>
      <c r="C17" s="4">
        <f t="shared" si="34"/>
        <v>462</v>
      </c>
      <c r="D17" s="4">
        <f t="shared" si="35"/>
        <v>554.4</v>
      </c>
      <c r="E17" s="5">
        <f t="shared" si="36"/>
        <v>3400000</v>
      </c>
      <c r="F17" s="9">
        <f t="shared" si="37"/>
        <v>8831</v>
      </c>
      <c r="G17" s="9">
        <f t="shared" si="38"/>
        <v>7359</v>
      </c>
      <c r="H17" s="9">
        <f t="shared" si="39"/>
        <v>6133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v>385</v>
      </c>
      <c r="R17" s="2">
        <v>3400000</v>
      </c>
    </row>
    <row r="18" spans="1:25" x14ac:dyDescent="0.25">
      <c r="A18" s="4">
        <f t="shared" si="32"/>
        <v>0</v>
      </c>
      <c r="B18" s="4">
        <f t="shared" si="33"/>
        <v>470</v>
      </c>
      <c r="C18" s="4">
        <f t="shared" si="34"/>
        <v>564</v>
      </c>
      <c r="D18" s="4">
        <f t="shared" si="35"/>
        <v>676.8</v>
      </c>
      <c r="E18" s="5">
        <f t="shared" si="36"/>
        <v>3700000</v>
      </c>
      <c r="F18" s="9">
        <f t="shared" si="37"/>
        <v>7872</v>
      </c>
      <c r="G18" s="9">
        <f t="shared" si="38"/>
        <v>6560</v>
      </c>
      <c r="H18" s="9">
        <f t="shared" si="39"/>
        <v>5467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v>470</v>
      </c>
      <c r="R18" s="2">
        <v>3700000</v>
      </c>
    </row>
    <row r="19" spans="1:25" x14ac:dyDescent="0.25">
      <c r="A19" s="4">
        <f t="shared" ref="A19:A22" si="42">N19</f>
        <v>0</v>
      </c>
      <c r="B19" s="4">
        <f t="shared" ref="B19:B22" si="43">Q19</f>
        <v>487.5</v>
      </c>
      <c r="C19" s="4">
        <f t="shared" ref="C19:C22" si="44">B19*1.2</f>
        <v>585</v>
      </c>
      <c r="D19" s="4">
        <f t="shared" ref="D19:D22" si="45">C19*1.2</f>
        <v>702</v>
      </c>
      <c r="E19" s="5">
        <f t="shared" ref="E19:E22" si="46">R19</f>
        <v>3800000</v>
      </c>
      <c r="F19" s="9">
        <f t="shared" ref="F19:F22" si="47">ROUND((E19/B19),0)</f>
        <v>7795</v>
      </c>
      <c r="G19" s="9">
        <f t="shared" ref="G19:G22" si="48">ROUND((E19/C19),0)</f>
        <v>6496</v>
      </c>
      <c r="H19" s="9">
        <f t="shared" ref="H19:H22" si="49">ROUND((E19/D19),0)</f>
        <v>5413</v>
      </c>
      <c r="I19" s="4" t="e">
        <f>#REF!</f>
        <v>#REF!</v>
      </c>
      <c r="J19" s="4">
        <f t="shared" ref="J19:J22" si="50">S19</f>
        <v>0</v>
      </c>
      <c r="O19">
        <v>0</v>
      </c>
      <c r="P19">
        <v>585</v>
      </c>
      <c r="Q19">
        <f t="shared" ref="Q19:Q22" si="51">P19/1.2</f>
        <v>487.5</v>
      </c>
      <c r="R19" s="2">
        <v>3800000</v>
      </c>
    </row>
    <row r="20" spans="1:25" x14ac:dyDescent="0.25">
      <c r="A20" s="4">
        <f t="shared" si="42"/>
        <v>0</v>
      </c>
      <c r="B20" s="4">
        <f t="shared" si="43"/>
        <v>460</v>
      </c>
      <c r="C20" s="4">
        <f t="shared" si="44"/>
        <v>552</v>
      </c>
      <c r="D20" s="4">
        <f t="shared" si="45"/>
        <v>662.4</v>
      </c>
      <c r="E20" s="5">
        <f t="shared" si="46"/>
        <v>4300000</v>
      </c>
      <c r="F20" s="9">
        <f t="shared" si="47"/>
        <v>9348</v>
      </c>
      <c r="G20" s="9">
        <f t="shared" si="48"/>
        <v>7790</v>
      </c>
      <c r="H20" s="9">
        <f t="shared" si="49"/>
        <v>6492</v>
      </c>
      <c r="I20" s="4" t="e">
        <f>#REF!</f>
        <v>#REF!</v>
      </c>
      <c r="J20" s="4">
        <f t="shared" si="50"/>
        <v>0</v>
      </c>
      <c r="O20">
        <v>0</v>
      </c>
      <c r="P20">
        <f t="shared" ref="P19:P22" si="52">O20/1.2</f>
        <v>0</v>
      </c>
      <c r="Q20">
        <v>460</v>
      </c>
      <c r="R20" s="2">
        <v>4300000</v>
      </c>
    </row>
    <row r="21" spans="1:25" x14ac:dyDescent="0.25">
      <c r="A21" s="4">
        <f t="shared" si="42"/>
        <v>0</v>
      </c>
      <c r="B21" s="4">
        <f t="shared" si="43"/>
        <v>425</v>
      </c>
      <c r="C21" s="4">
        <f t="shared" si="44"/>
        <v>510</v>
      </c>
      <c r="D21" s="4">
        <f t="shared" si="45"/>
        <v>612</v>
      </c>
      <c r="E21" s="5">
        <f t="shared" si="46"/>
        <v>4350000</v>
      </c>
      <c r="F21" s="9">
        <f t="shared" si="47"/>
        <v>10235</v>
      </c>
      <c r="G21" s="9">
        <f t="shared" si="48"/>
        <v>8529</v>
      </c>
      <c r="H21" s="9">
        <f t="shared" si="49"/>
        <v>7108</v>
      </c>
      <c r="I21" s="4" t="e">
        <f>#REF!</f>
        <v>#REF!</v>
      </c>
      <c r="J21" s="4">
        <f t="shared" si="50"/>
        <v>0</v>
      </c>
      <c r="O21">
        <v>0</v>
      </c>
      <c r="P21">
        <v>510</v>
      </c>
      <c r="Q21">
        <f t="shared" si="51"/>
        <v>425</v>
      </c>
      <c r="R21" s="2">
        <v>4350000</v>
      </c>
    </row>
    <row r="22" spans="1:25" s="46" customFormat="1" x14ac:dyDescent="0.25">
      <c r="A22" s="44">
        <f t="shared" si="42"/>
        <v>0</v>
      </c>
      <c r="B22" s="44">
        <f t="shared" si="43"/>
        <v>292</v>
      </c>
      <c r="C22" s="44">
        <f t="shared" si="44"/>
        <v>350.4</v>
      </c>
      <c r="D22" s="44">
        <f t="shared" si="45"/>
        <v>420.47999999999996</v>
      </c>
      <c r="E22" s="45">
        <f t="shared" si="46"/>
        <v>3200000</v>
      </c>
      <c r="F22" s="44">
        <f t="shared" si="47"/>
        <v>10959</v>
      </c>
      <c r="G22" s="44">
        <f t="shared" si="48"/>
        <v>9132</v>
      </c>
      <c r="H22" s="44">
        <f t="shared" si="49"/>
        <v>7610</v>
      </c>
      <c r="I22" s="44" t="e">
        <f>#REF!</f>
        <v>#REF!</v>
      </c>
      <c r="J22" s="44">
        <f t="shared" si="50"/>
        <v>0</v>
      </c>
      <c r="O22" s="46">
        <v>0</v>
      </c>
      <c r="P22" s="46">
        <f t="shared" si="52"/>
        <v>0</v>
      </c>
      <c r="Q22" s="46">
        <v>292</v>
      </c>
      <c r="R22" s="47">
        <v>3200000</v>
      </c>
    </row>
    <row r="23" spans="1:25" s="46" customFormat="1" x14ac:dyDescent="0.25">
      <c r="A23" s="44">
        <f t="shared" ref="A23" si="53">N23</f>
        <v>0</v>
      </c>
      <c r="B23" s="44">
        <f t="shared" ref="B23" si="54">Q23</f>
        <v>300</v>
      </c>
      <c r="C23" s="44">
        <f t="shared" ref="C23" si="55">B23*1.2</f>
        <v>360</v>
      </c>
      <c r="D23" s="44">
        <f t="shared" ref="D23" si="56">C23*1.2</f>
        <v>432</v>
      </c>
      <c r="E23" s="45">
        <f t="shared" ref="E23" si="57">R23</f>
        <v>4600000</v>
      </c>
      <c r="F23" s="44">
        <f t="shared" ref="F23" si="58">ROUND((E23/B23),0)</f>
        <v>15333</v>
      </c>
      <c r="G23" s="44">
        <f t="shared" ref="G23" si="59">ROUND((E23/C23),0)</f>
        <v>12778</v>
      </c>
      <c r="H23" s="44">
        <f t="shared" ref="H23" si="60">ROUND((E23/D23),0)</f>
        <v>10648</v>
      </c>
      <c r="I23" s="44" t="e">
        <f>#REF!</f>
        <v>#REF!</v>
      </c>
      <c r="J23" s="44">
        <f t="shared" ref="J23" si="61">S23</f>
        <v>0</v>
      </c>
      <c r="O23" s="46">
        <v>0</v>
      </c>
      <c r="P23" s="46">
        <f t="shared" ref="P23" si="62">O23/1.2</f>
        <v>0</v>
      </c>
      <c r="Q23" s="46">
        <v>300</v>
      </c>
      <c r="R23" s="47">
        <v>4600000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11000</v>
      </c>
      <c r="X26" s="20" t="s">
        <v>39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8500</v>
      </c>
      <c r="X28" s="22"/>
    </row>
    <row r="29" spans="1:25" ht="15.75" x14ac:dyDescent="0.25">
      <c r="D29" t="s">
        <v>40</v>
      </c>
      <c r="E29">
        <v>29.6</v>
      </c>
      <c r="F29" s="7">
        <f>E29*10.764</f>
        <v>318.61439999999999</v>
      </c>
      <c r="G29" s="6"/>
      <c r="H29" s="6"/>
      <c r="O29">
        <v>3161000</v>
      </c>
      <c r="P29">
        <f>O29*1.2</f>
        <v>3793200</v>
      </c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S30" s="10"/>
      <c r="T30" s="10"/>
      <c r="U30" s="17" t="s">
        <v>17</v>
      </c>
      <c r="V30" s="23"/>
      <c r="W30" s="24">
        <f>X30-X31</f>
        <v>-2</v>
      </c>
      <c r="X30" s="25">
        <v>2024</v>
      </c>
    </row>
    <row r="31" spans="1:25" ht="15.75" x14ac:dyDescent="0.25">
      <c r="S31" s="10"/>
      <c r="T31" s="10"/>
      <c r="U31" s="17" t="s">
        <v>18</v>
      </c>
      <c r="V31" s="23"/>
      <c r="W31" s="24">
        <f>W32-W30</f>
        <v>62</v>
      </c>
      <c r="X31" s="31">
        <v>2026</v>
      </c>
      <c r="Y31" t="s">
        <v>42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2" t="s">
        <v>41</v>
      </c>
      <c r="Q33" s="42"/>
      <c r="R33" s="42"/>
      <c r="S33" s="42"/>
      <c r="T33" s="43"/>
      <c r="U33" s="21" t="s">
        <v>20</v>
      </c>
      <c r="V33" s="23"/>
      <c r="W33" s="24">
        <f>90*W30/W32</f>
        <v>-3</v>
      </c>
      <c r="X33" s="24"/>
    </row>
    <row r="34" spans="15:24" ht="15.75" x14ac:dyDescent="0.25">
      <c r="U34" s="17"/>
      <c r="V34" s="26"/>
      <c r="W34" s="27">
        <v>0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0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2500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8500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11000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38</v>
      </c>
      <c r="V41" s="30"/>
      <c r="W41" s="25">
        <v>319</v>
      </c>
      <c r="X41" s="24"/>
    </row>
    <row r="42" spans="15:24" ht="15.75" x14ac:dyDescent="0.25">
      <c r="P42" s="13" t="s">
        <v>30</v>
      </c>
      <c r="S42" s="10"/>
      <c r="T42" s="11"/>
      <c r="U42" s="17" t="s">
        <v>24</v>
      </c>
      <c r="V42" s="31"/>
      <c r="W42" s="32">
        <f>W39*W41+X43</f>
        <v>3509000</v>
      </c>
      <c r="X42" s="33"/>
    </row>
    <row r="43" spans="15:24" ht="15.75" x14ac:dyDescent="0.25">
      <c r="S43" s="11"/>
      <c r="T43" s="10"/>
      <c r="U43" s="17" t="s">
        <v>25</v>
      </c>
      <c r="V43" s="23"/>
      <c r="W43" s="34">
        <f>W42*0.98</f>
        <v>3438820</v>
      </c>
      <c r="X43" s="35"/>
    </row>
    <row r="44" spans="15:24" ht="15.75" x14ac:dyDescent="0.25">
      <c r="S44" s="10"/>
      <c r="T44" s="10"/>
      <c r="U44" s="17" t="s">
        <v>26</v>
      </c>
      <c r="V44" s="23"/>
      <c r="W44" s="34">
        <f>W42*0.8</f>
        <v>2807200</v>
      </c>
      <c r="X44" s="34"/>
    </row>
    <row r="45" spans="15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797500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7310.416666666667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topLeftCell="D1" zoomScaleNormal="100" workbookViewId="0">
      <selection activeCell="E3" sqref="E3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6" workbookViewId="0">
      <selection activeCell="F6" sqref="F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9"/>
  <sheetViews>
    <sheetView zoomScaleNormal="100" workbookViewId="0">
      <selection activeCell="N10" sqref="N10"/>
    </sheetView>
  </sheetViews>
  <sheetFormatPr defaultRowHeight="15" x14ac:dyDescent="0.25"/>
  <sheetData>
    <row r="2" spans="1:14" x14ac:dyDescent="0.25">
      <c r="A2" s="6"/>
    </row>
    <row r="9" spans="1:14" x14ac:dyDescent="0.25">
      <c r="M9">
        <v>29.6</v>
      </c>
      <c r="N9">
        <f>M9*10.764</f>
        <v>318.61439999999999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6:O19"/>
  <sheetViews>
    <sheetView zoomScaleNormal="100" workbookViewId="0">
      <selection activeCell="O7" sqref="O7"/>
    </sheetView>
  </sheetViews>
  <sheetFormatPr defaultRowHeight="15" x14ac:dyDescent="0.25"/>
  <sheetData>
    <row r="6" spans="14:15" x14ac:dyDescent="0.25">
      <c r="N6">
        <v>30</v>
      </c>
      <c r="O6">
        <f>N6*10.764</f>
        <v>322.91999999999996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K2" sqref="K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"/>
  <sheetViews>
    <sheetView topLeftCell="D1" workbookViewId="0">
      <selection activeCell="S6" sqref="S6"/>
    </sheetView>
  </sheetViews>
  <sheetFormatPr defaultRowHeight="15" x14ac:dyDescent="0.25"/>
  <sheetData>
    <row r="1" spans="1:19" x14ac:dyDescent="0.25">
      <c r="A1" s="6"/>
    </row>
    <row r="5" spans="1:19" x14ac:dyDescent="0.25">
      <c r="R5">
        <v>22.3</v>
      </c>
      <c r="S5">
        <f>R5*10.764</f>
        <v>240.03719999999998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4" sqref="B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1" sqref="B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5" sqref="P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PJ</cp:lastModifiedBy>
  <cp:lastPrinted>2019-11-05T06:14:02Z</cp:lastPrinted>
  <dcterms:created xsi:type="dcterms:W3CDTF">2018-02-17T10:36:41Z</dcterms:created>
  <dcterms:modified xsi:type="dcterms:W3CDTF">2024-12-21T18:49:11Z</dcterms:modified>
</cp:coreProperties>
</file>