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V40" i="4" l="1"/>
  <c r="V36" i="4"/>
  <c r="G29" i="4"/>
  <c r="Q17" i="4" l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<sst xmlns="http://schemas.openxmlformats.org/spreadsheetml/2006/main" count="45" uniqueCount="39">
  <si>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</si>
  <si>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</si>
  <si>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</si>
  <si>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</si>
  <si>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</si>
  <si>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</si>
  <si>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</si>
  <si>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</si>
  <si>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</si>
  <si>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</si>
  <si>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</si>
  <si>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</si>
  <si>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</si>
  <si>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</si>
  <si>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</si>
  <si>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</si>
  <si>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</si>
  <si>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</si>
  <si>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</si>
  <si>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</si>
  <si>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</si>
  <si>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</si>
  <si>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</si>
  <si>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</si>
  <si>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</si>
  <si>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</si>
  <si>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</si>
  <si>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</si>
  <si>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</si>
  <si>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</si>
  <si>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</si>
  <si>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</si>
  <si>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</si>
  <si>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</si>
  <si>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</si>
  <si>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</si>
  <si>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</si>
  <si>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 xml:space="preserve">Cosmos Bank ( Kandivali (West) Branch )  -  Sharda Gandhi 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</si>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</sst>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22</xdr:col>
      <xdr:colOff>58747</xdr:colOff>
      <xdr:row>27</xdr:row>
      <xdr:rowOff>153139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0"/>
          <a:ext cx="11441122" cy="5296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21</xdr:col>
      <xdr:colOff>582638</xdr:colOff>
      <xdr:row>33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11555438" cy="5239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534751</xdr:colOff>
      <xdr:row>31</xdr:row>
      <xdr:rowOff>124640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678751" cy="5839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17</xdr:col>
      <xdr:colOff>258402</xdr:colOff>
      <xdr:row>32</xdr:row>
      <xdr:rowOff>105594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8792802" cy="5868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72469</xdr:colOff>
      <xdr:row>7</xdr:row>
      <xdr:rowOff>57150</xdr:rowOff>
    </xdr:from>
    <xdr:to>
      <xdr:col>16</xdr:col>
      <xdr:colOff>279977</xdr:colOff>
      <xdr:row>36</xdr:row>
      <xdr:rowOff>182104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5542D3B-0D6D-4C81-9B7A-B4451D26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069" y="1390650"/>
          <a:ext cx="9351508" cy="564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I31" zoomScaleNormal="100" workbookViewId="0">
      <selection activeCell="X38" sqref="X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8" si="0">N3</f>
        <v>0</v>
      </c>
      <c r="B3" s="4">
        <f t="shared" ref="B3:B8" si="1">Q3</f>
        <v>325</v>
      </c>
      <c r="C3" s="4">
        <f t="shared" ref="C3:C8" si="2">B3*1.2</f>
        <v>390</v>
      </c>
      <c r="D3" s="4">
        <f t="shared" ref="D3:D8" si="3">C3*1.2</f>
        <v>468</v>
      </c>
      <c r="E3" s="5">
        <f t="shared" ref="E3:E8" si="4">R3</f>
        <v>4500000</v>
      </c>
      <c r="F3" s="4">
        <f t="shared" ref="F3:F8" si="5">ROUND((E3/B3),0)</f>
        <v>13846</v>
      </c>
      <c r="G3" s="4">
        <f t="shared" ref="G3:G8" si="6">ROUND((E3/C3),0)</f>
        <v>11538</v>
      </c>
      <c r="H3" s="9">
        <f t="shared" ref="H3:H8" si="7">ROUND((E3/D3),0)</f>
        <v>9615</v>
      </c>
      <c r="I3" s="4" t="e">
        <f>#REF!</f>
        <v>#REF!</v>
      </c>
      <c r="J3" s="4">
        <f t="shared" ref="J3:J8" si="8">S3</f>
        <v>0</v>
      </c>
      <c r="O3">
        <v>0</v>
      </c>
      <c r="P3">
        <v>390</v>
      </c>
      <c r="Q3">
        <f t="shared" ref="Q3:Q8" si="9">P3/1.2</f>
        <v>325</v>
      </c>
      <c r="R3" s="2">
        <v>4500000</v>
      </c>
    </row>
    <row r="4" spans="1:20" x14ac:dyDescent="0.25">
      <c r="A4" s="4">
        <f t="shared" ref="A4:A6" si="10">N4</f>
        <v>0</v>
      </c>
      <c r="B4" s="4">
        <f t="shared" ref="B4:B6" si="11">Q4</f>
        <v>325</v>
      </c>
      <c r="C4" s="4">
        <f t="shared" ref="C4:C6" si="12">B4*1.2</f>
        <v>390</v>
      </c>
      <c r="D4" s="4">
        <f t="shared" ref="D4:D6" si="13">C4*1.2</f>
        <v>468</v>
      </c>
      <c r="E4" s="5">
        <f t="shared" ref="E4:E6" si="14">R4</f>
        <v>4400000</v>
      </c>
      <c r="F4" s="4">
        <f t="shared" ref="F4:F6" si="15">ROUND((E4/B4),0)</f>
        <v>13538</v>
      </c>
      <c r="G4" s="4">
        <f t="shared" ref="G4:G6" si="16">ROUND((E4/C4),0)</f>
        <v>11282</v>
      </c>
      <c r="H4" s="9">
        <f t="shared" ref="H4:H6" si="17">ROUND((E4/D4),0)</f>
        <v>9402</v>
      </c>
      <c r="I4" s="4" t="e">
        <f>#REF!</f>
        <v>#REF!</v>
      </c>
      <c r="J4" s="4">
        <f t="shared" ref="J4:J6" si="18">S4</f>
        <v>0</v>
      </c>
      <c r="O4">
        <v>0</v>
      </c>
      <c r="P4">
        <v>390</v>
      </c>
      <c r="Q4">
        <f t="shared" ref="Q4:Q6" si="19">P4/1.2</f>
        <v>325</v>
      </c>
      <c r="R4" s="2">
        <v>4400000</v>
      </c>
    </row>
    <row r="5" spans="1:20" x14ac:dyDescent="0.25">
      <c r="A5" s="4">
        <f t="shared" si="10"/>
        <v>0</v>
      </c>
      <c r="B5" s="4">
        <f t="shared" si="11"/>
        <v>0</v>
      </c>
      <c r="C5" s="4">
        <f t="shared" si="12"/>
        <v>0</v>
      </c>
      <c r="D5" s="4">
        <f t="shared" si="13"/>
        <v>0</v>
      </c>
      <c r="E5" s="5">
        <f t="shared" si="14"/>
        <v>0</v>
      </c>
      <c r="F5" s="4" t="e">
        <f t="shared" si="15"/>
        <v>#DIV/0!</v>
      </c>
      <c r="G5" s="4" t="e">
        <f t="shared" si="16"/>
        <v>#DIV/0!</v>
      </c>
      <c r="H5" s="9" t="e">
        <f t="shared" si="17"/>
        <v>#DIV/0!</v>
      </c>
      <c r="I5" s="4" t="e">
        <f>#REF!</f>
        <v>#REF!</v>
      </c>
      <c r="J5" s="4">
        <f t="shared" si="18"/>
        <v>0</v>
      </c>
      <c r="O5">
        <v>0</v>
      </c>
      <c r="P5">
        <f t="shared" ref="P5:P6" si="20">O5/1.2</f>
        <v>0</v>
      </c>
      <c r="Q5">
        <f t="shared" si="19"/>
        <v>0</v>
      </c>
      <c r="R5" s="2">
        <v>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20"/>
        <v>0</v>
      </c>
      <c r="Q6">
        <f t="shared" si="19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ref="P7:P8" si="21">O7/1.2</f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21"/>
        <v>0</v>
      </c>
      <c r="Q8">
        <f t="shared" si="9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390</v>
      </c>
      <c r="C13" s="4">
        <f t="shared" ref="C13:C25" si="34">B13*1.2</f>
        <v>468</v>
      </c>
      <c r="D13" s="4">
        <f t="shared" ref="D13:D25" si="35">C13*1.2</f>
        <v>561.6</v>
      </c>
      <c r="E13" s="5">
        <f t="shared" ref="E13:E25" si="36">R13</f>
        <v>5800000</v>
      </c>
      <c r="F13" s="9">
        <f t="shared" ref="F13:F25" si="37">ROUND((E13/B13),0)</f>
        <v>14872</v>
      </c>
      <c r="G13" s="9">
        <f t="shared" ref="G13:G25" si="38">ROUND((E13/C13),0)</f>
        <v>12393</v>
      </c>
      <c r="H13" s="9">
        <f t="shared" ref="H13:H25" si="39">ROUND((E13/D13),0)</f>
        <v>10328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390</v>
      </c>
      <c r="R13" s="2">
        <v>5800000</v>
      </c>
    </row>
    <row r="14" spans="1:20" ht="14.25" customHeight="1" x14ac:dyDescent="0.25">
      <c r="A14" s="4">
        <f t="shared" ref="A14:A17" si="42">N14</f>
        <v>0</v>
      </c>
      <c r="B14" s="4">
        <f t="shared" ref="B14:B17" si="43">Q14</f>
        <v>349.16666666666669</v>
      </c>
      <c r="C14" s="4">
        <f t="shared" ref="C14:C17" si="44">B14*1.2</f>
        <v>419</v>
      </c>
      <c r="D14" s="4">
        <f t="shared" ref="D14:D17" si="45">C14*1.2</f>
        <v>502.79999999999995</v>
      </c>
      <c r="E14" s="5">
        <f t="shared" ref="E14:E17" si="46">R14</f>
        <v>5000000</v>
      </c>
      <c r="F14" s="9">
        <f t="shared" ref="F14:F17" si="47">ROUND((E14/B14),0)</f>
        <v>14320</v>
      </c>
      <c r="G14" s="9">
        <f t="shared" ref="G14:G17" si="48">ROUND((E14/C14),0)</f>
        <v>11933</v>
      </c>
      <c r="H14" s="9">
        <f t="shared" ref="H14:H17" si="49">ROUND((E14/D14),0)</f>
        <v>9944</v>
      </c>
      <c r="I14" s="4" t="e">
        <f>#REF!</f>
        <v>#REF!</v>
      </c>
      <c r="J14" s="4">
        <f t="shared" ref="J14:J17" si="50">S14</f>
        <v>0</v>
      </c>
      <c r="O14">
        <v>0</v>
      </c>
      <c r="P14">
        <v>419</v>
      </c>
      <c r="Q14">
        <f t="shared" ref="Q14:Q17" si="51">P14/1.2</f>
        <v>349.16666666666669</v>
      </c>
      <c r="R14" s="2">
        <v>5000000</v>
      </c>
    </row>
    <row r="15" spans="1:20" ht="14.25" customHeight="1" x14ac:dyDescent="0.25">
      <c r="A15" s="4">
        <f t="shared" si="42"/>
        <v>0</v>
      </c>
      <c r="B15" s="4">
        <f t="shared" si="43"/>
        <v>560</v>
      </c>
      <c r="C15" s="4">
        <f t="shared" si="44"/>
        <v>672</v>
      </c>
      <c r="D15" s="4">
        <f t="shared" si="45"/>
        <v>806.4</v>
      </c>
      <c r="E15" s="5">
        <f t="shared" si="46"/>
        <v>8400000</v>
      </c>
      <c r="F15" s="9">
        <f t="shared" si="47"/>
        <v>15000</v>
      </c>
      <c r="G15" s="9">
        <f t="shared" si="48"/>
        <v>12500</v>
      </c>
      <c r="H15" s="9">
        <f t="shared" si="49"/>
        <v>10417</v>
      </c>
      <c r="I15" s="4" t="e">
        <f>#REF!</f>
        <v>#REF!</v>
      </c>
      <c r="J15" s="4">
        <f t="shared" si="50"/>
        <v>0</v>
      </c>
      <c r="O15">
        <v>0</v>
      </c>
      <c r="P15">
        <f t="shared" ref="P15:P16" si="52">O15/1.2</f>
        <v>0</v>
      </c>
      <c r="Q15">
        <v>560</v>
      </c>
      <c r="R15" s="2">
        <v>8400000</v>
      </c>
    </row>
    <row r="16" spans="1:20" ht="14.25" customHeight="1" x14ac:dyDescent="0.25">
      <c r="A16" s="4">
        <f t="shared" si="42"/>
        <v>0</v>
      </c>
      <c r="B16" s="4">
        <f t="shared" si="43"/>
        <v>400</v>
      </c>
      <c r="C16" s="4">
        <f t="shared" si="44"/>
        <v>480</v>
      </c>
      <c r="D16" s="4">
        <f t="shared" si="45"/>
        <v>576</v>
      </c>
      <c r="E16" s="5">
        <f t="shared" si="46"/>
        <v>6600000</v>
      </c>
      <c r="F16" s="9">
        <f t="shared" si="47"/>
        <v>16500</v>
      </c>
      <c r="G16" s="9">
        <f t="shared" si="48"/>
        <v>13750</v>
      </c>
      <c r="H16" s="9">
        <f t="shared" si="49"/>
        <v>11458</v>
      </c>
      <c r="I16" s="4" t="e">
        <f>#REF!</f>
        <v>#REF!</v>
      </c>
      <c r="J16" s="4">
        <f t="shared" si="50"/>
        <v>0</v>
      </c>
      <c r="O16">
        <v>0</v>
      </c>
      <c r="P16">
        <f t="shared" si="52"/>
        <v>0</v>
      </c>
      <c r="Q16">
        <v>400</v>
      </c>
      <c r="R16" s="2">
        <v>6600000</v>
      </c>
    </row>
    <row r="17" spans="1:25" ht="14.25" customHeight="1" x14ac:dyDescent="0.25">
      <c r="A17" s="4">
        <f t="shared" si="42"/>
        <v>0</v>
      </c>
      <c r="B17" s="4">
        <f t="shared" si="43"/>
        <v>325</v>
      </c>
      <c r="C17" s="4">
        <f t="shared" si="44"/>
        <v>390</v>
      </c>
      <c r="D17" s="4">
        <f t="shared" si="45"/>
        <v>468</v>
      </c>
      <c r="E17" s="5">
        <f t="shared" si="46"/>
        <v>5500000</v>
      </c>
      <c r="F17" s="9">
        <f t="shared" si="47"/>
        <v>16923</v>
      </c>
      <c r="G17" s="9">
        <f t="shared" si="48"/>
        <v>14103</v>
      </c>
      <c r="H17" s="9">
        <f t="shared" si="49"/>
        <v>11752</v>
      </c>
      <c r="I17" s="4" t="e">
        <f>#REF!</f>
        <v>#REF!</v>
      </c>
      <c r="J17" s="4">
        <f t="shared" si="50"/>
        <v>0</v>
      </c>
      <c r="O17">
        <v>0</v>
      </c>
      <c r="P17">
        <v>390</v>
      </c>
      <c r="Q17">
        <f t="shared" si="51"/>
        <v>325</v>
      </c>
      <c r="R17" s="2">
        <v>5500000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E29" t="s">
        <v>38</v>
      </c>
      <c r="F29">
        <v>36.24</v>
      </c>
      <c r="G29">
        <f>F29*10.764</f>
        <v>390.08735999999999</v>
      </c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2024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1988</v>
      </c>
      <c r="W33" s="33" t="s">
        <v>23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24</v>
      </c>
      <c r="V34" s="35">
        <f>V32-V33</f>
        <v>36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-24</v>
      </c>
      <c r="W35" s="33"/>
      <c r="X35" s="26"/>
      <c r="Y35" s="7"/>
    </row>
    <row r="36" spans="7:25" ht="16.5" x14ac:dyDescent="0.3">
      <c r="S36" s="10"/>
      <c r="T36" s="10"/>
      <c r="U36" s="37" t="s">
        <v>25</v>
      </c>
      <c r="V36" s="38">
        <f>390*2500</f>
        <v>975000</v>
      </c>
      <c r="W36" s="33"/>
      <c r="X36" s="26"/>
      <c r="Y36" s="7"/>
    </row>
    <row r="37" spans="7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7:25" ht="39" customHeight="1" x14ac:dyDescent="0.3">
      <c r="P38" s="48" t="s">
        <v>37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V39*36/60</f>
        <v>54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0.54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526500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16</v>
      </c>
      <c r="V43" s="41">
        <v>390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13000</v>
      </c>
      <c r="W44" s="33"/>
      <c r="X44" s="18"/>
      <c r="Y44" s="7"/>
    </row>
    <row r="45" spans="7:25" ht="16.5" x14ac:dyDescent="0.3">
      <c r="S45" s="10"/>
      <c r="T45" s="10"/>
      <c r="U45" s="37" t="s">
        <v>30</v>
      </c>
      <c r="V45" s="38">
        <f>V44*V43</f>
        <v>5070000</v>
      </c>
      <c r="W45" s="33"/>
      <c r="X45" s="26"/>
      <c r="Y45" s="7"/>
    </row>
    <row r="46" spans="7:25" ht="16.5" x14ac:dyDescent="0.3">
      <c r="S46" s="10"/>
      <c r="T46" s="10"/>
      <c r="U46" s="42" t="s">
        <v>31</v>
      </c>
      <c r="V46" s="43">
        <f>V45-V42</f>
        <v>4543500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32</v>
      </c>
      <c r="V47" s="43">
        <f>V46*0.9</f>
        <v>4089150</v>
      </c>
      <c r="W47" s="33"/>
      <c r="X47" s="28"/>
      <c r="Y47" s="7"/>
    </row>
    <row r="48" spans="7:25" ht="16.5" x14ac:dyDescent="0.3">
      <c r="S48" s="11"/>
      <c r="T48" s="10"/>
      <c r="U48" s="42" t="s">
        <v>33</v>
      </c>
      <c r="V48" s="45">
        <f>V46*0.8</f>
        <v>3634800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9465.625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2" sqref="E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D1" sqref="D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2024-12-21T22:14:41Z</dcterms:modified>
</cp:coreProperties>
</file>