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S20" i="14" l="1"/>
  <c r="R18" i="13"/>
  <c r="G31" i="4" l="1"/>
  <c r="G30" i="4"/>
  <c r="R15" i="14"/>
  <c r="R12" i="13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C3" i="4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<sst xmlns="http://schemas.openxmlformats.org/spreadsheetml/2006/main" count="50" uniqueCount="44">
  <si>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</si>
  <si>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</si>
  <si>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</si>
  <si>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</si>
  <si>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</si>
  <si>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</si>
  <si>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</si>
  <si>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</si>
  <si>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</si>
  <si>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</si>
  <si>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</si>
  <si>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</si>
  <si>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</si>
  <si>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</si>
  <si>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</si>
  <si>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</si>
  <si>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</si>
  <si>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</si>
  <si>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</si>
  <si>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</si>
  <si>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</si>
  <si>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</si>
  <si>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</si>
  <si>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</si>
  <si>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</si>
  <si>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</si>
  <si>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</si>
  <si>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</si>
  <si>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</si>
  <si>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</si>
  <si>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</si>
  <si>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</si>
  <si>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</si>
  <si>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</si>
  <si>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</si>
  <si>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</si>
  <si>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</si>
  <si>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</si>
  <si>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</si>
  <si>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</si>
  <si>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Central Bank of India ( BHAYANDER (EAST)  - NITIN NATWARLAL OZA AND SAVIRA NATWARLAL OZA</t>
  </si>
  <si>
    <t>Agree CA</t>
  </si>
  <si>
    <t>As per Full OC</t>
  </si>
  <si>
    <t>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</si>
</sst>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200904</xdr:colOff>
      <xdr:row>25</xdr:row>
      <xdr:rowOff>181638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296904" cy="4753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14</xdr:col>
      <xdr:colOff>67535</xdr:colOff>
      <xdr:row>33</xdr:row>
      <xdr:rowOff>19744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333500"/>
          <a:ext cx="6163535" cy="49727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143746</xdr:colOff>
      <xdr:row>27</xdr:row>
      <xdr:rowOff>48323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239746" cy="5001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29430</xdr:colOff>
      <xdr:row>29</xdr:row>
      <xdr:rowOff>76882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125430" cy="4887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153272</xdr:colOff>
      <xdr:row>32</xdr:row>
      <xdr:rowOff>95901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6249272" cy="46679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0</xdr:row>
      <xdr:rowOff>133350</xdr:rowOff>
    </xdr:from>
    <xdr:to>
      <xdr:col>27</xdr:col>
      <xdr:colOff>354043</xdr:colOff>
      <xdr:row>24</xdr:row>
      <xdr:rowOff>133988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133350"/>
          <a:ext cx="11593543" cy="45726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15</xdr:col>
      <xdr:colOff>562904</xdr:colOff>
      <xdr:row>30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571500"/>
          <a:ext cx="6658904" cy="5191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486694</xdr:colOff>
      <xdr:row>29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582694" cy="523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F25" zoomScaleNormal="100" workbookViewId="0">
      <selection activeCell="W41" sqref="W4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628.33333333333337</v>
      </c>
      <c r="C3" s="44">
        <f>B3*1.2</f>
        <v>754</v>
      </c>
      <c r="D3" s="44">
        <f t="shared" ref="D3:D9" si="2">C3*1.2</f>
        <v>904.8</v>
      </c>
      <c r="E3" s="45">
        <f t="shared" ref="E3:E9" si="3">R3</f>
        <v>12756000</v>
      </c>
      <c r="F3" s="44">
        <f t="shared" ref="F3:F9" si="4">ROUND((E3/B3),0)</f>
        <v>20301</v>
      </c>
      <c r="G3" s="44">
        <f t="shared" ref="G3:G9" si="5">ROUND((E3/C3),0)</f>
        <v>16918</v>
      </c>
      <c r="H3" s="44">
        <f t="shared" ref="H3:H9" si="6">ROUND((E3/D3),0)</f>
        <v>14098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754</v>
      </c>
      <c r="Q3" s="46">
        <f t="shared" ref="Q3:Q9" si="8">P3/1.2</f>
        <v>628.33333333333337</v>
      </c>
      <c r="R3" s="47">
        <v>12756000</v>
      </c>
    </row>
    <row r="4" spans="1:20" s="46" customFormat="1" x14ac:dyDescent="0.25">
      <c r="A4" s="44">
        <f t="shared" si="0"/>
        <v>0</v>
      </c>
      <c r="B4" s="44">
        <f t="shared" si="1"/>
        <v>628.33333333333337</v>
      </c>
      <c r="C4" s="44">
        <f t="shared" ref="C4:C9" si="9">B4*1.2</f>
        <v>754</v>
      </c>
      <c r="D4" s="44">
        <f t="shared" si="2"/>
        <v>904.8</v>
      </c>
      <c r="E4" s="45">
        <f t="shared" si="3"/>
        <v>12750000</v>
      </c>
      <c r="F4" s="44">
        <f t="shared" si="4"/>
        <v>20292</v>
      </c>
      <c r="G4" s="44">
        <f t="shared" si="5"/>
        <v>16910</v>
      </c>
      <c r="H4" s="44">
        <f t="shared" si="6"/>
        <v>14092</v>
      </c>
      <c r="I4" s="44" t="e">
        <f>#REF!</f>
        <v>#REF!</v>
      </c>
      <c r="J4" s="44">
        <f t="shared" si="7"/>
        <v>0</v>
      </c>
      <c r="O4" s="46">
        <v>0</v>
      </c>
      <c r="P4" s="46">
        <v>754</v>
      </c>
      <c r="Q4" s="46">
        <f t="shared" si="8"/>
        <v>628.33333333333337</v>
      </c>
      <c r="R4" s="47">
        <v>12750000</v>
      </c>
    </row>
    <row r="5" spans="1:20" x14ac:dyDescent="0.25">
      <c r="A5" s="4">
        <f t="shared" si="0"/>
        <v>0</v>
      </c>
      <c r="B5" s="4">
        <f t="shared" si="1"/>
        <v>628.33333333333337</v>
      </c>
      <c r="C5" s="4">
        <f t="shared" si="9"/>
        <v>754</v>
      </c>
      <c r="D5" s="4">
        <f t="shared" si="2"/>
        <v>904.8</v>
      </c>
      <c r="E5" s="5">
        <f t="shared" si="3"/>
        <v>11500000</v>
      </c>
      <c r="F5" s="9">
        <f t="shared" si="4"/>
        <v>18302</v>
      </c>
      <c r="G5" s="9">
        <f t="shared" si="5"/>
        <v>15252</v>
      </c>
      <c r="H5" s="9">
        <f t="shared" si="6"/>
        <v>12710</v>
      </c>
      <c r="I5" s="4" t="e">
        <f>#REF!</f>
        <v>#REF!</v>
      </c>
      <c r="J5" s="4">
        <f t="shared" si="7"/>
        <v>0</v>
      </c>
      <c r="O5">
        <v>0</v>
      </c>
      <c r="P5">
        <v>754</v>
      </c>
      <c r="Q5">
        <f t="shared" si="8"/>
        <v>628.33333333333337</v>
      </c>
      <c r="R5" s="2">
        <v>11500000</v>
      </c>
    </row>
    <row r="6" spans="1:20" x14ac:dyDescent="0.25">
      <c r="A6" s="4">
        <f t="shared" si="0"/>
        <v>0</v>
      </c>
      <c r="B6" s="4">
        <f t="shared" si="1"/>
        <v>941</v>
      </c>
      <c r="C6" s="4">
        <f t="shared" si="9"/>
        <v>1129.2</v>
      </c>
      <c r="D6" s="4">
        <f t="shared" si="2"/>
        <v>1355.04</v>
      </c>
      <c r="E6" s="5">
        <f t="shared" si="3"/>
        <v>15160000</v>
      </c>
      <c r="F6" s="9">
        <f t="shared" si="4"/>
        <v>16111</v>
      </c>
      <c r="G6" s="9">
        <f t="shared" si="5"/>
        <v>13425</v>
      </c>
      <c r="H6" s="9">
        <f t="shared" si="6"/>
        <v>11188</v>
      </c>
      <c r="I6" s="4" t="e">
        <f>#REF!</f>
        <v>#REF!</v>
      </c>
      <c r="J6" s="4">
        <f t="shared" si="7"/>
        <v>0</v>
      </c>
      <c r="O6">
        <v>0</v>
      </c>
      <c r="P6">
        <f t="shared" ref="P6:P9" si="10">O6/1.2</f>
        <v>0</v>
      </c>
      <c r="Q6">
        <v>941</v>
      </c>
      <c r="R6" s="2">
        <v>15160000</v>
      </c>
    </row>
    <row r="7" spans="1:20" x14ac:dyDescent="0.25">
      <c r="A7" s="4">
        <f t="shared" si="0"/>
        <v>0</v>
      </c>
      <c r="B7" s="4">
        <f t="shared" si="1"/>
        <v>628.33333333333337</v>
      </c>
      <c r="C7" s="4">
        <f t="shared" si="9"/>
        <v>754</v>
      </c>
      <c r="D7" s="4">
        <f t="shared" si="2"/>
        <v>904.8</v>
      </c>
      <c r="E7" s="5">
        <f t="shared" si="3"/>
        <v>12000000</v>
      </c>
      <c r="F7" s="9">
        <f t="shared" si="4"/>
        <v>19098</v>
      </c>
      <c r="G7" s="9">
        <f t="shared" si="5"/>
        <v>15915</v>
      </c>
      <c r="H7" s="9">
        <f t="shared" si="6"/>
        <v>13263</v>
      </c>
      <c r="I7" s="4" t="e">
        <f>#REF!</f>
        <v>#REF!</v>
      </c>
      <c r="J7" s="4">
        <f t="shared" si="7"/>
        <v>0</v>
      </c>
      <c r="O7">
        <v>0</v>
      </c>
      <c r="P7">
        <v>754</v>
      </c>
      <c r="Q7">
        <f t="shared" si="8"/>
        <v>628.33333333333337</v>
      </c>
      <c r="R7" s="2">
        <v>12000000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942</v>
      </c>
      <c r="C16" s="4">
        <f t="shared" ref="C16:C25" si="34">B16*1.2</f>
        <v>1130.3999999999999</v>
      </c>
      <c r="D16" s="4">
        <f t="shared" ref="D16:D25" si="35">C16*1.2</f>
        <v>1356.4799999999998</v>
      </c>
      <c r="E16" s="5">
        <f t="shared" ref="E16:E25" si="36">R16</f>
        <v>28200000</v>
      </c>
      <c r="F16" s="9">
        <f t="shared" ref="F16:F25" si="37">ROUND((E16/B16),0)</f>
        <v>29936</v>
      </c>
      <c r="G16" s="9">
        <f t="shared" ref="G16:G25" si="38">ROUND((E16/C16),0)</f>
        <v>24947</v>
      </c>
      <c r="H16" s="9">
        <f t="shared" ref="H16:H25" si="39">ROUND((E16/D16),0)</f>
        <v>20789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942</v>
      </c>
      <c r="R16" s="2">
        <v>28200000</v>
      </c>
    </row>
    <row r="17" spans="1:25" s="46" customFormat="1" x14ac:dyDescent="0.25">
      <c r="A17" s="44">
        <f t="shared" si="32"/>
        <v>0</v>
      </c>
      <c r="B17" s="44">
        <f t="shared" si="33"/>
        <v>857</v>
      </c>
      <c r="C17" s="44">
        <f t="shared" si="34"/>
        <v>1028.3999999999999</v>
      </c>
      <c r="D17" s="44">
        <f t="shared" si="35"/>
        <v>1234.0799999999997</v>
      </c>
      <c r="E17" s="45">
        <f t="shared" si="36"/>
        <v>22100000</v>
      </c>
      <c r="F17" s="44">
        <f t="shared" si="37"/>
        <v>25788</v>
      </c>
      <c r="G17" s="44">
        <f t="shared" si="38"/>
        <v>21490</v>
      </c>
      <c r="H17" s="44">
        <f t="shared" si="39"/>
        <v>17908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857</v>
      </c>
      <c r="R17" s="47">
        <v>22100000</v>
      </c>
    </row>
    <row r="18" spans="1:25" s="46" customFormat="1" x14ac:dyDescent="0.25">
      <c r="A18" s="44">
        <f t="shared" si="32"/>
        <v>0</v>
      </c>
      <c r="B18" s="44">
        <f t="shared" si="33"/>
        <v>750</v>
      </c>
      <c r="C18" s="44">
        <f t="shared" si="34"/>
        <v>900</v>
      </c>
      <c r="D18" s="44">
        <f t="shared" si="35"/>
        <v>1080</v>
      </c>
      <c r="E18" s="45">
        <f t="shared" si="36"/>
        <v>18000000</v>
      </c>
      <c r="F18" s="44">
        <f t="shared" si="37"/>
        <v>24000</v>
      </c>
      <c r="G18" s="44">
        <f t="shared" si="38"/>
        <v>20000</v>
      </c>
      <c r="H18" s="44">
        <f t="shared" si="39"/>
        <v>16667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750</v>
      </c>
      <c r="R18" s="47">
        <v>18000000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24000</v>
      </c>
      <c r="X26" s="20" t="s">
        <v>39</v>
      </c>
      <c r="Y26" t="s">
        <v>43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63.68</v>
      </c>
      <c r="G28">
        <f>F28*10.764</f>
        <v>685.45151999999996</v>
      </c>
      <c r="S28" s="10"/>
      <c r="T28" s="10"/>
      <c r="U28" s="17" t="s">
        <v>15</v>
      </c>
      <c r="V28" s="18"/>
      <c r="W28" s="19">
        <f>W26-W27</f>
        <v>21500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F30" s="7">
        <v>70.040000000000006</v>
      </c>
      <c r="G30">
        <f>F30*10.764</f>
        <v>753.91056000000003</v>
      </c>
      <c r="S30" s="10"/>
      <c r="T30" s="10"/>
      <c r="U30" s="17" t="s">
        <v>17</v>
      </c>
      <c r="V30" s="23"/>
      <c r="W30" s="24">
        <f>X30-X31</f>
        <v>0</v>
      </c>
      <c r="X30" s="25">
        <v>2024</v>
      </c>
    </row>
    <row r="31" spans="1:25" ht="15.75" x14ac:dyDescent="0.25">
      <c r="G31">
        <f>G30/G28</f>
        <v>1.0998743718592965</v>
      </c>
      <c r="S31" s="10"/>
      <c r="T31" s="10"/>
      <c r="U31" s="17" t="s">
        <v>18</v>
      </c>
      <c r="V31" s="23"/>
      <c r="W31" s="24">
        <f>W32-W30</f>
        <v>60</v>
      </c>
      <c r="X31" s="31">
        <v>2024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0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21500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24000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685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16440000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16111200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13152000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1712500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34250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2:R44"/>
  <sheetViews>
    <sheetView topLeftCell="E1" zoomScaleNormal="100" workbookViewId="0">
      <selection activeCell="R19" sqref="R19"/>
    </sheetView>
  </sheetViews>
  <sheetFormatPr defaultRowHeight="15" x14ac:dyDescent="0.25"/>
  <sheetData>
    <row r="12" spans="17:18" x14ac:dyDescent="0.25">
      <c r="Q12">
        <v>70.040000000000006</v>
      </c>
      <c r="R12">
        <f>Q12*10.764</f>
        <v>753.91056000000003</v>
      </c>
    </row>
    <row r="15" spans="17:18" x14ac:dyDescent="0.25">
      <c r="R15">
        <v>12500000</v>
      </c>
    </row>
    <row r="16" spans="17:18" x14ac:dyDescent="0.25">
      <c r="R16">
        <v>226000</v>
      </c>
    </row>
    <row r="17" spans="18:18" x14ac:dyDescent="0.25">
      <c r="R17">
        <v>30000</v>
      </c>
    </row>
    <row r="18" spans="18:18" x14ac:dyDescent="0.25">
      <c r="R18">
        <f>SUM(R15:R17)</f>
        <v>12756000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5:S20"/>
  <sheetViews>
    <sheetView topLeftCell="E6" workbookViewId="0">
      <selection activeCell="S17" sqref="S17:S20"/>
    </sheetView>
  </sheetViews>
  <sheetFormatPr defaultRowHeight="15" x14ac:dyDescent="0.25"/>
  <cols>
    <col min="19" max="19" width="19.42578125" customWidth="1"/>
  </cols>
  <sheetData>
    <row r="15" spans="17:18" x14ac:dyDescent="0.25">
      <c r="Q15">
        <v>70.069999999999993</v>
      </c>
      <c r="R15">
        <f>Q15*10.764</f>
        <v>754.23347999999987</v>
      </c>
    </row>
    <row r="17" spans="19:19" x14ac:dyDescent="0.25">
      <c r="S17">
        <v>12000000</v>
      </c>
    </row>
    <row r="18" spans="19:19" x14ac:dyDescent="0.25">
      <c r="S18">
        <v>720000</v>
      </c>
    </row>
    <row r="19" spans="19:19" x14ac:dyDescent="0.25">
      <c r="S19">
        <v>30000</v>
      </c>
    </row>
    <row r="20" spans="19:19" x14ac:dyDescent="0.25">
      <c r="S20">
        <f>SUM(S17:S19)</f>
        <v>12750000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2" sqref="C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M7" sqref="M7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9" sqref="B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4" workbookViewId="0">
      <selection activeCell="F4" sqref="F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3" sqref="C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2024-12-20T20:37:03Z</dcterms:modified>
</cp:coreProperties>
</file>