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CPC Ghatkopar\Paresh Ladhani\"/>
    </mc:Choice>
  </mc:AlternateContent>
  <xr:revisionPtr revIDLastSave="0" documentId="13_ncr:1_{62892FE9-3EEC-4A3E-A84B-14E45DD68008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4" l="1"/>
  <c r="C4" i="4"/>
  <c r="C2" i="4"/>
  <c r="Q4" i="4"/>
  <c r="Q2" i="4"/>
  <c r="Q5" i="4"/>
  <c r="P4" i="4"/>
  <c r="P2" i="4"/>
  <c r="G31" i="4"/>
  <c r="C12" i="25" l="1"/>
  <c r="C5" i="25" l="1"/>
  <c r="C4" i="25"/>
  <c r="C3" i="25"/>
  <c r="P3" i="4"/>
  <c r="B3" i="4" s="1"/>
  <c r="C3" i="4" s="1"/>
  <c r="D3" i="4" s="1"/>
  <c r="P5" i="4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D4" i="4" s="1"/>
  <c r="J4" i="4"/>
  <c r="I4" i="4"/>
  <c r="J3" i="4"/>
  <c r="I3" i="4"/>
  <c r="B2" i="4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3" i="4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5" i="23" l="1"/>
  <c r="C20" i="23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<sst xmlns="http://schemas.openxmlformats.org/spreadsheetml/2006/main" count="130" uniqueCount="89">
  <si>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</si>
  <si>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</si>
  <si>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</si>
  <si>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</si>
  <si>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</si>
  <si>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</si>
  <si>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</si>
  <si>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</si>
  <si>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</si>
  <si>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</si>
  <si>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</si>
  <si>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</si>
  <si>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</si>
  <si>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</si>
  <si>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</si>
  <si>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</si>
  <si>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</si>
  <si>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</si>
  <si>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</si>
  <si>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</si>
  <si>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</si>
  <si>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</si>
  <si>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</si>
  <si>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</si>
  <si>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</si>
  <si>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</si>
  <si>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</si>
  <si>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</si>
  <si>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</si>
  <si>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</si>
  <si>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</si>
  <si>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</si>
  <si>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</si>
  <si>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</si>
  <si>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</si>
  <si>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</si>
  <si>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</si>
  <si>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</si>
  <si>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</si>
  <si>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</si>
  <si>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</si>
  <si>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</si>
  <si>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</si>
  <si>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</si>
  <si>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</si>
  <si>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</si>
  <si>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</si>
  <si>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</si>
  <si>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</si>
  <si>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</si>
  <si>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</si>
  <si>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</si>
  <si>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</si>
  <si>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</si>
  <si>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</si>
  <si>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</si>
  <si>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</si>
  <si>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</si>
  <si>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</si>
  <si>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</si>
  <si>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</si>
  <si>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</si>
  <si>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</si>
  <si>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</si>
  <si>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</si>
  <si>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</si>
  <si>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</si>
  <si>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</si>
  <si>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</si>
  <si>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</si>
  <si>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</si>
  <si>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</si>
  <si>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</si>
  <si>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</si>
  <si>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</si>
  <si>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</si>
  <si>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</si>
  <si>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</si>
  <si>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</si>
  <si>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</si>
  <si>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</si>
  <si>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</si>
  <si>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</si>
  <si>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</si>
  <si>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RERA CA</t>
  </si>
  <si>
    <t>IGR-29.11.23</t>
  </si>
  <si>
    <t>IGR-22.10.24</t>
  </si>
  <si>
    <t>IGR-30.08.24</t>
  </si>
  <si>
    <t>IGR-08.08.24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</si>
</sst>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4B55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  <xf numFmtId="0" fontId="12" fillId="0" borderId="0" xfId="0" applyFont="1"/>
    <xf numFmtId="0" fontId="12" fillId="5" borderId="9" xfId="0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A168EC-138E-4D1F-AB60-63AA111CF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76AF54-A563-4D75-BFC9-EB3254F15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F19787-993F-4FCD-A15B-EBEDD4EDC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29</xdr:col>
      <xdr:colOff>607314</xdr:colOff>
      <xdr:row>56</xdr:row>
      <xdr:rowOff>141589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3E81B4-91FE-4340-BCB1-F95DC2E32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76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82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77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78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79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80</v>
      </c>
      <c r="C8" s="52">
        <f>C7*D13%</f>
        <v>321094.09999999998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81</v>
      </c>
      <c r="C9" s="57">
        <f>C6+C8</f>
        <v>350494.1</v>
      </c>
      <c r="D9" s="58" t="s">
        <v>62</v>
      </c>
      <c r="E9" s="59">
        <f>C9/10.764</f>
        <v>32561.696395392046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2024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0</v>
      </c>
      <c r="D13" s="65">
        <f>D12-C13</f>
        <v>100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topLeftCell="A8" workbookViewId="0">
      <selection activeCell="A16" sqref="A16:C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23000</v>
      </c>
      <c r="D3" s="22" t="s">
        <v>75</v>
      </c>
      <c r="E3" s="6" t="s">
        <v>83</v>
      </c>
    </row>
    <row r="4" spans="1:5" ht="30" x14ac:dyDescent="0.25">
      <c r="A4" s="21" t="s">
        <v>14</v>
      </c>
      <c r="B4" s="18"/>
      <c r="C4" s="19">
        <v>3000</v>
      </c>
      <c r="D4" s="22"/>
    </row>
    <row r="5" spans="1:5" x14ac:dyDescent="0.25">
      <c r="A5" s="15" t="s">
        <v>15</v>
      </c>
      <c r="B5" s="18"/>
      <c r="C5" s="19">
        <f>C3-C4</f>
        <v>20000</v>
      </c>
      <c r="D5" s="22"/>
    </row>
    <row r="6" spans="1:5" x14ac:dyDescent="0.25">
      <c r="A6" s="15" t="s">
        <v>16</v>
      </c>
      <c r="B6" s="18"/>
      <c r="C6" s="19">
        <f>C4</f>
        <v>3000</v>
      </c>
      <c r="D6" s="22"/>
    </row>
    <row r="7" spans="1:5" x14ac:dyDescent="0.25">
      <c r="A7" s="15" t="s">
        <v>17</v>
      </c>
      <c r="B7" s="23"/>
      <c r="C7" s="24">
        <f>D7-D8</f>
        <v>0</v>
      </c>
      <c r="D7" s="24">
        <v>2024</v>
      </c>
    </row>
    <row r="8" spans="1:5" x14ac:dyDescent="0.25">
      <c r="A8" s="15" t="s">
        <v>18</v>
      </c>
      <c r="B8" s="23"/>
      <c r="C8" s="24">
        <f>C9-C7</f>
        <v>60</v>
      </c>
      <c r="D8" s="24">
        <v>2024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0</v>
      </c>
      <c r="D10" s="24"/>
    </row>
    <row r="11" spans="1:5" x14ac:dyDescent="0.25">
      <c r="A11" s="15"/>
      <c r="B11" s="25"/>
      <c r="C11" s="26">
        <f>C10%</f>
        <v>0</v>
      </c>
      <c r="D11" s="26"/>
    </row>
    <row r="12" spans="1:5" x14ac:dyDescent="0.25">
      <c r="A12" s="15" t="s">
        <v>21</v>
      </c>
      <c r="B12" s="18"/>
      <c r="C12" s="19">
        <f>C6*C11</f>
        <v>0</v>
      </c>
      <c r="D12" s="22"/>
    </row>
    <row r="13" spans="1:5" x14ac:dyDescent="0.25">
      <c r="A13" s="15" t="s">
        <v>22</v>
      </c>
      <c r="B13" s="18"/>
      <c r="C13" s="19">
        <f>C6-C12</f>
        <v>3000</v>
      </c>
      <c r="D13" s="22"/>
    </row>
    <row r="14" spans="1:5" x14ac:dyDescent="0.25">
      <c r="A14" s="15" t="s">
        <v>15</v>
      </c>
      <c r="B14" s="18"/>
      <c r="C14" s="19">
        <f>C5</f>
        <v>20000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f>C14+C13</f>
        <v>23000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ACA</v>
      </c>
      <c r="B18" s="7"/>
      <c r="C18" s="29">
        <v>342</v>
      </c>
      <c r="D18" s="24"/>
    </row>
    <row r="19" spans="1:5" x14ac:dyDescent="0.25">
      <c r="A19" s="15" t="s">
        <v>73</v>
      </c>
      <c r="B19" s="6"/>
      <c r="C19" s="30">
        <f>C18*C16</f>
        <v>7866000</v>
      </c>
      <c r="D19" s="72"/>
      <c r="E19" s="65"/>
    </row>
    <row r="20" spans="1:5" x14ac:dyDescent="0.25">
      <c r="A20" s="15" t="s">
        <v>24</v>
      </c>
      <c r="C20" s="31">
        <f>C19*90%</f>
        <v>7079400</v>
      </c>
      <c r="D20" s="30"/>
      <c r="E20" s="65"/>
    </row>
    <row r="21" spans="1:5" x14ac:dyDescent="0.25">
      <c r="A21" s="15" t="s">
        <v>25</v>
      </c>
      <c r="C21" s="31">
        <f>C19*80%</f>
        <v>6292800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1026000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1">
        <f>C19*0.025/12</f>
        <v>16387.5</v>
      </c>
      <c r="D25" s="31"/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F28" sqref="F28:G28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499.15603636363625</v>
      </c>
      <c r="C2" s="4">
        <f>B2*1.1</f>
        <v>549.07163999999989</v>
      </c>
      <c r="D2" s="4">
        <f t="shared" ref="D2:D16" si="1">C2*1.2</f>
        <v>658.88596799999982</v>
      </c>
      <c r="E2" s="5">
        <f t="shared" ref="E2:E16" si="2">R2</f>
        <v>10500000</v>
      </c>
      <c r="F2" s="4">
        <f t="shared" ref="F2:F15" si="3">ROUND((E2/B2),0)</f>
        <v>21036</v>
      </c>
      <c r="G2" s="4">
        <f t="shared" ref="G2:G15" si="4">ROUND((E2/C2),0)</f>
        <v>19123</v>
      </c>
      <c r="H2" s="4">
        <f t="shared" ref="H2:H15" si="5">ROUND((E2/D2),0)</f>
        <v>15936</v>
      </c>
      <c r="I2" s="4">
        <f t="shared" ref="I2:I15" si="6">T2</f>
        <v>0</v>
      </c>
      <c r="J2" s="4">
        <f t="shared" ref="J2:J15" si="7">U2</f>
        <v>0</v>
      </c>
      <c r="O2">
        <v>0</v>
      </c>
      <c r="P2">
        <f>51.01*10.764</f>
        <v>549.07163999999989</v>
      </c>
      <c r="Q2">
        <f>P2/1.1</f>
        <v>499.15603636363625</v>
      </c>
      <c r="R2" s="74">
        <v>10500000</v>
      </c>
      <c r="S2" s="2" t="s">
        <v>85</v>
      </c>
    </row>
    <row r="3" spans="1:19" x14ac:dyDescent="0.25">
      <c r="A3" s="4">
        <v>2</v>
      </c>
      <c r="B3" s="4">
        <f t="shared" si="0"/>
        <v>368</v>
      </c>
      <c r="C3" s="4">
        <f t="shared" ref="C2:C16" si="8">B3*1.2</f>
        <v>441.59999999999997</v>
      </c>
      <c r="D3" s="4">
        <f t="shared" si="1"/>
        <v>529.91999999999996</v>
      </c>
      <c r="E3" s="5">
        <f t="shared" si="2"/>
        <v>8100000</v>
      </c>
      <c r="F3" s="4">
        <f t="shared" si="3"/>
        <v>22011</v>
      </c>
      <c r="G3" s="4">
        <f t="shared" si="4"/>
        <v>18342</v>
      </c>
      <c r="H3" s="4">
        <f t="shared" si="5"/>
        <v>15285</v>
      </c>
      <c r="I3" s="4">
        <f t="shared" si="6"/>
        <v>0</v>
      </c>
      <c r="J3" s="4">
        <f t="shared" si="7"/>
        <v>0</v>
      </c>
      <c r="O3">
        <v>0</v>
      </c>
      <c r="P3">
        <f t="shared" ref="P2:P10" si="9">O3/1.2</f>
        <v>0</v>
      </c>
      <c r="Q3">
        <v>368</v>
      </c>
      <c r="R3" s="74">
        <v>8100000</v>
      </c>
      <c r="S3" s="2" t="s">
        <v>86</v>
      </c>
    </row>
    <row r="4" spans="1:19" x14ac:dyDescent="0.25">
      <c r="A4" s="4">
        <v>3</v>
      </c>
      <c r="B4" s="4">
        <f t="shared" si="0"/>
        <v>367.93309090909088</v>
      </c>
      <c r="C4" s="4">
        <f>B4*1.1</f>
        <v>404.72640000000001</v>
      </c>
      <c r="D4" s="4">
        <f t="shared" si="1"/>
        <v>485.67167999999998</v>
      </c>
      <c r="E4" s="5">
        <f t="shared" si="2"/>
        <v>9400000</v>
      </c>
      <c r="F4" s="4">
        <f t="shared" si="3"/>
        <v>25548</v>
      </c>
      <c r="G4" s="4">
        <f t="shared" si="4"/>
        <v>23226</v>
      </c>
      <c r="H4" s="4">
        <f t="shared" si="5"/>
        <v>19355</v>
      </c>
      <c r="I4" s="4">
        <f t="shared" si="6"/>
        <v>0</v>
      </c>
      <c r="J4" s="4">
        <f t="shared" si="7"/>
        <v>0</v>
      </c>
      <c r="O4">
        <v>0</v>
      </c>
      <c r="P4">
        <f>37.6*10.764</f>
        <v>404.72640000000001</v>
      </c>
      <c r="Q4">
        <f>P4/1.1</f>
        <v>367.93309090909088</v>
      </c>
      <c r="R4" s="75">
        <v>9400000</v>
      </c>
      <c r="S4" s="2" t="s">
        <v>87</v>
      </c>
    </row>
    <row r="5" spans="1:19" x14ac:dyDescent="0.25">
      <c r="A5" s="4">
        <v>4</v>
      </c>
      <c r="B5" s="4">
        <f t="shared" si="0"/>
        <v>341.97227999999996</v>
      </c>
      <c r="C5" s="4">
        <f>B5*1.1</f>
        <v>376.16950800000001</v>
      </c>
      <c r="D5" s="4">
        <f t="shared" si="1"/>
        <v>451.40340959999997</v>
      </c>
      <c r="E5" s="5">
        <f t="shared" si="2"/>
        <v>7550000</v>
      </c>
      <c r="F5" s="4">
        <f t="shared" si="3"/>
        <v>22078</v>
      </c>
      <c r="G5" s="4">
        <f t="shared" si="4"/>
        <v>20071</v>
      </c>
      <c r="H5" s="4">
        <f t="shared" si="5"/>
        <v>16726</v>
      </c>
      <c r="I5" s="4">
        <f t="shared" si="6"/>
        <v>0</v>
      </c>
      <c r="J5" s="4">
        <f t="shared" si="7"/>
        <v>0</v>
      </c>
      <c r="O5">
        <v>0</v>
      </c>
      <c r="P5">
        <f t="shared" si="9"/>
        <v>0</v>
      </c>
      <c r="Q5">
        <f>31.77*10.764</f>
        <v>341.97227999999996</v>
      </c>
      <c r="R5" s="75">
        <v>7550000</v>
      </c>
      <c r="S5" s="2" t="s">
        <v>88</v>
      </c>
    </row>
    <row r="6" spans="1:19" x14ac:dyDescent="0.25">
      <c r="A6" s="4">
        <v>5</v>
      </c>
      <c r="B6" s="4">
        <f t="shared" si="0"/>
        <v>0</v>
      </c>
      <c r="C6" s="4">
        <f t="shared" si="8"/>
        <v>0</v>
      </c>
      <c r="D6" s="4">
        <f t="shared" si="1"/>
        <v>0</v>
      </c>
      <c r="E6" s="5">
        <f t="shared" si="2"/>
        <v>0</v>
      </c>
      <c r="F6" s="4" t="e">
        <f t="shared" si="3"/>
        <v>#DIV/0!</v>
      </c>
      <c r="G6" s="4" t="e">
        <f t="shared" si="4"/>
        <v>#DIV/0!</v>
      </c>
      <c r="H6" s="4" t="e">
        <f t="shared" si="5"/>
        <v>#DIV/0!</v>
      </c>
      <c r="I6" s="4">
        <f t="shared" si="6"/>
        <v>0</v>
      </c>
      <c r="J6" s="4">
        <f t="shared" si="7"/>
        <v>0</v>
      </c>
      <c r="O6">
        <v>0</v>
      </c>
      <c r="P6">
        <f t="shared" si="9"/>
        <v>0</v>
      </c>
      <c r="Q6">
        <f t="shared" ref="Q2:Q10" si="10">P6/1.2</f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8"/>
        <v>0</v>
      </c>
      <c r="D7" s="4">
        <f t="shared" si="1"/>
        <v>0</v>
      </c>
      <c r="E7" s="5">
        <f t="shared" si="2"/>
        <v>0</v>
      </c>
      <c r="F7" s="4" t="e">
        <f t="shared" si="3"/>
        <v>#DIV/0!</v>
      </c>
      <c r="G7" s="4" t="e">
        <f t="shared" si="4"/>
        <v>#DIV/0!</v>
      </c>
      <c r="H7" s="4" t="e">
        <f t="shared" si="5"/>
        <v>#DIV/0!</v>
      </c>
      <c r="I7" s="4">
        <f t="shared" si="6"/>
        <v>0</v>
      </c>
      <c r="J7" s="4">
        <f t="shared" si="7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8"/>
        <v>0</v>
      </c>
      <c r="D8" s="4">
        <f t="shared" si="1"/>
        <v>0</v>
      </c>
      <c r="E8" s="5">
        <f t="shared" si="2"/>
        <v>0</v>
      </c>
      <c r="F8" s="4" t="e">
        <f t="shared" si="3"/>
        <v>#DIV/0!</v>
      </c>
      <c r="G8" s="4" t="e">
        <f t="shared" si="4"/>
        <v>#DIV/0!</v>
      </c>
      <c r="H8" s="4" t="e">
        <f t="shared" si="5"/>
        <v>#DIV/0!</v>
      </c>
      <c r="I8" s="4">
        <f t="shared" si="6"/>
        <v>0</v>
      </c>
      <c r="J8" s="4">
        <f t="shared" si="7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8"/>
        <v>0</v>
      </c>
      <c r="D9" s="4">
        <f t="shared" si="1"/>
        <v>0</v>
      </c>
      <c r="E9" s="5">
        <f t="shared" si="2"/>
        <v>0</v>
      </c>
      <c r="F9" s="4" t="e">
        <f t="shared" si="3"/>
        <v>#DIV/0!</v>
      </c>
      <c r="G9" s="4" t="e">
        <f t="shared" si="4"/>
        <v>#DIV/0!</v>
      </c>
      <c r="H9" s="4" t="e">
        <f t="shared" si="5"/>
        <v>#DIV/0!</v>
      </c>
      <c r="I9" s="4">
        <f t="shared" si="6"/>
        <v>0</v>
      </c>
      <c r="J9" s="4">
        <f t="shared" si="7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8"/>
        <v>0</v>
      </c>
      <c r="D10" s="4">
        <f t="shared" si="1"/>
        <v>0</v>
      </c>
      <c r="E10" s="5">
        <f t="shared" si="2"/>
        <v>0</v>
      </c>
      <c r="F10" s="4" t="e">
        <f t="shared" si="3"/>
        <v>#DIV/0!</v>
      </c>
      <c r="G10" s="4" t="e">
        <f t="shared" si="4"/>
        <v>#DIV/0!</v>
      </c>
      <c r="H10" s="4" t="e">
        <f t="shared" si="5"/>
        <v>#DIV/0!</v>
      </c>
      <c r="I10" s="4">
        <f t="shared" si="6"/>
        <v>0</v>
      </c>
      <c r="J10" s="4">
        <f t="shared" si="7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8"/>
        <v>0</v>
      </c>
      <c r="D11" s="4">
        <f t="shared" si="1"/>
        <v>0</v>
      </c>
      <c r="E11" s="5">
        <f t="shared" si="2"/>
        <v>0</v>
      </c>
      <c r="F11" s="4" t="e">
        <f t="shared" si="3"/>
        <v>#DIV/0!</v>
      </c>
      <c r="G11" s="4" t="e">
        <f t="shared" si="4"/>
        <v>#DIV/0!</v>
      </c>
      <c r="H11" s="4" t="e">
        <f t="shared" si="5"/>
        <v>#DIV/0!</v>
      </c>
      <c r="I11" s="4">
        <f t="shared" si="6"/>
        <v>0</v>
      </c>
      <c r="J11" s="4">
        <f t="shared" si="7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8"/>
        <v>0</v>
      </c>
      <c r="D12" s="4">
        <f t="shared" si="1"/>
        <v>0</v>
      </c>
      <c r="E12" s="5">
        <f t="shared" si="2"/>
        <v>0</v>
      </c>
      <c r="F12" s="4" t="e">
        <f t="shared" si="3"/>
        <v>#DIV/0!</v>
      </c>
      <c r="G12" s="4" t="e">
        <f t="shared" si="4"/>
        <v>#DIV/0!</v>
      </c>
      <c r="H12" s="4" t="e">
        <f t="shared" si="5"/>
        <v>#DIV/0!</v>
      </c>
      <c r="I12" s="4">
        <f t="shared" si="6"/>
        <v>0</v>
      </c>
      <c r="J12" s="4">
        <f t="shared" si="7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8"/>
        <v>0</v>
      </c>
      <c r="D13" s="4">
        <f t="shared" si="1"/>
        <v>0</v>
      </c>
      <c r="E13" s="5">
        <f t="shared" si="2"/>
        <v>0</v>
      </c>
      <c r="F13" s="4" t="e">
        <f t="shared" si="3"/>
        <v>#DIV/0!</v>
      </c>
      <c r="G13" s="4" t="e">
        <f t="shared" si="4"/>
        <v>#DIV/0!</v>
      </c>
      <c r="H13" s="4" t="e">
        <f t="shared" si="5"/>
        <v>#DIV/0!</v>
      </c>
      <c r="I13" s="4">
        <f t="shared" si="6"/>
        <v>0</v>
      </c>
      <c r="J13" s="4">
        <f t="shared" si="7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8"/>
        <v>0</v>
      </c>
      <c r="D14" s="4">
        <f t="shared" si="1"/>
        <v>0</v>
      </c>
      <c r="E14" s="5">
        <f t="shared" si="2"/>
        <v>0</v>
      </c>
      <c r="F14" s="4" t="e">
        <f t="shared" si="3"/>
        <v>#DIV/0!</v>
      </c>
      <c r="G14" s="4" t="e">
        <f t="shared" si="4"/>
        <v>#DIV/0!</v>
      </c>
      <c r="H14" s="4" t="e">
        <f t="shared" si="5"/>
        <v>#DIV/0!</v>
      </c>
      <c r="I14" s="4">
        <f t="shared" si="6"/>
        <v>0</v>
      </c>
      <c r="J14" s="4">
        <f t="shared" si="7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8"/>
        <v>0</v>
      </c>
      <c r="D15" s="4">
        <f t="shared" si="1"/>
        <v>0</v>
      </c>
      <c r="E15" s="5">
        <f t="shared" si="2"/>
        <v>0</v>
      </c>
      <c r="F15" s="4" t="e">
        <f t="shared" si="3"/>
        <v>#DIV/0!</v>
      </c>
      <c r="G15" s="4" t="e">
        <f t="shared" si="4"/>
        <v>#DIV/0!</v>
      </c>
      <c r="H15" s="4" t="e">
        <f t="shared" si="5"/>
        <v>#DIV/0!</v>
      </c>
      <c r="I15" s="4">
        <f t="shared" si="6"/>
        <v>0</v>
      </c>
      <c r="J15" s="4">
        <f t="shared" si="7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8"/>
        <v>0</v>
      </c>
      <c r="D16" s="4">
        <f t="shared" si="1"/>
        <v>0</v>
      </c>
      <c r="E16" s="5">
        <f t="shared" si="2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/>
    </row>
    <row r="25" spans="1:19" s="10" customFormat="1" x14ac:dyDescent="0.25">
      <c r="F25" s="69"/>
    </row>
    <row r="26" spans="1:19" s="10" customFormat="1" x14ac:dyDescent="0.25">
      <c r="F26" s="69"/>
    </row>
    <row r="27" spans="1:19" s="10" customFormat="1" x14ac:dyDescent="0.25">
      <c r="F27" s="69"/>
    </row>
    <row r="28" spans="1:19" s="10" customFormat="1" x14ac:dyDescent="0.25">
      <c r="C28" s="67" t="s">
        <v>74</v>
      </c>
      <c r="D28" s="67"/>
      <c r="F28" s="52" t="s">
        <v>84</v>
      </c>
      <c r="G28" s="52">
        <v>342</v>
      </c>
    </row>
    <row r="29" spans="1:19" s="10" customFormat="1" x14ac:dyDescent="0.25">
      <c r="C29" s="67" t="s">
        <v>1</v>
      </c>
      <c r="D29" s="67">
        <v>6579250</v>
      </c>
      <c r="F29" s="52" t="s">
        <v>71</v>
      </c>
      <c r="G29" s="52">
        <v>376</v>
      </c>
      <c r="H29" s="10">
        <f>G29/G28</f>
        <v>1.0994152046783625</v>
      </c>
    </row>
    <row r="30" spans="1:19" s="10" customFormat="1" x14ac:dyDescent="0.25">
      <c r="F30" s="52" t="s">
        <v>72</v>
      </c>
      <c r="G30" s="52">
        <v>23000</v>
      </c>
    </row>
    <row r="31" spans="1:19" s="10" customFormat="1" x14ac:dyDescent="0.25">
      <c r="C31" s="70"/>
      <c r="D31" s="70"/>
      <c r="F31" s="70" t="s">
        <v>73</v>
      </c>
      <c r="G31" s="70">
        <f>G28*G30</f>
        <v>7866000</v>
      </c>
      <c r="H31" s="10">
        <f>G31/D29</f>
        <v>1.195577003457841</v>
      </c>
    </row>
    <row r="32" spans="1:19" s="10" customFormat="1" x14ac:dyDescent="0.25">
      <c r="C32" s="70"/>
      <c r="D32" s="70"/>
      <c r="F32" s="70" t="s">
        <v>24</v>
      </c>
      <c r="G32" s="70">
        <f>G31*90%</f>
        <v>7079400</v>
      </c>
    </row>
    <row r="33" spans="3:7" s="10" customFormat="1" x14ac:dyDescent="0.25">
      <c r="C33" s="70"/>
      <c r="D33" s="70"/>
      <c r="F33" s="70" t="s">
        <v>25</v>
      </c>
      <c r="G33" s="70">
        <f>G31*80%</f>
        <v>6292800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2024-12-18T12:02:21Z</dcterms:modified>
</cp:coreProperties>
</file>