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Naupada Thane\Maqbool Shaikh\Unit No. 218\"/>
    </mc:Choice>
  </mc:AlternateContent>
  <xr:revisionPtr revIDLastSave="0" documentId="13_ncr:1_{0EA8A8F7-2EB6-485C-AC0E-80DD149050B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" i="4" l="1"/>
  <c r="B7" i="4"/>
  <c r="Q7" i="4"/>
  <c r="G31" i="4"/>
  <c r="G29" i="4"/>
  <c r="Q5" i="4" l="1"/>
  <c r="Q4" i="4"/>
  <c r="Q3" i="4"/>
  <c r="P2" i="4"/>
  <c r="C12" i="25" l="1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D7" i="4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<sst xmlns="http://schemas.openxmlformats.org/spreadsheetml/2006/main" count="130" uniqueCount="88">
  <si>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</si>
  <si>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</si>
  <si>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</si>
  <si>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</si>
  <si>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</si>
  <si>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</si>
  <si>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</si>
  <si>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</si>
  <si>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</si>
  <si>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</si>
  <si>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</si>
  <si>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</si>
  <si>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</si>
  <si>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</si>
  <si>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</si>
  <si>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</si>
  <si>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</si>
  <si>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</si>
  <si>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</si>
  <si>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</si>
  <si>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</si>
  <si>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</si>
  <si>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</si>
  <si>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</si>
  <si>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</si>
  <si>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</si>
  <si>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</si>
  <si>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</si>
  <si>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</si>
  <si>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</si>
  <si>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</si>
  <si>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</si>
  <si>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</si>
  <si>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</si>
  <si>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</si>
  <si>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</si>
  <si>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</si>
  <si>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</si>
  <si>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</si>
  <si>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</si>
  <si>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</si>
  <si>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</si>
  <si>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</si>
  <si>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</si>
  <si>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</si>
  <si>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</si>
  <si>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</si>
  <si>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</si>
  <si>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</si>
  <si>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</si>
  <si>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</si>
  <si>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</si>
  <si>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</si>
  <si>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</si>
  <si>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</si>
  <si>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</si>
  <si>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</si>
  <si>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</si>
  <si>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</si>
  <si>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</si>
  <si>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</si>
  <si>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</si>
  <si>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</si>
  <si>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</si>
  <si>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</si>
  <si>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</si>
  <si>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</si>
  <si>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</si>
  <si>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</si>
  <si>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</si>
  <si>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</si>
  <si>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</si>
  <si>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</si>
  <si>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</si>
  <si>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</si>
  <si>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</si>
  <si>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</si>
  <si>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</si>
  <si>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</si>
  <si>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</si>
  <si>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</si>
  <si>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</si>
  <si>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</si>
  <si>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</si>
  <si>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IGR-22.02.23</t>
  </si>
  <si>
    <t>IGR-27.10.22</t>
  </si>
  <si>
    <t>IGR-15.02.23</t>
  </si>
  <si>
    <t>IGR-18.08.22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</si>
</sst>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531BA3-74C7-4526-B8F9-3BBC8775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D68A63-866B-4DFD-B4F9-345F223ED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98307-4260-4E6F-9B0F-F44ABF238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7CFFF-DC56-4F78-BB78-7044AFF8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B51E8-E221-430F-98DE-A5F1BDE84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1BA64F-435F-4356-B8C9-2564F8D0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9300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6800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2024</v>
      </c>
    </row>
    <row r="8" spans="1:4" x14ac:dyDescent="0.25">
      <c r="A8" s="13" t="s">
        <v>18</v>
      </c>
      <c r="B8" s="20">
        <f>B9-B7</f>
        <v>60</v>
      </c>
      <c r="C8" s="20">
        <v>2024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6800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9300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990</v>
      </c>
      <c r="C18" s="20"/>
    </row>
    <row r="19" spans="1:4" x14ac:dyDescent="0.25">
      <c r="A19" s="13" t="s">
        <v>73</v>
      </c>
      <c r="B19" s="24">
        <f>B18*B16</f>
        <v>9207000</v>
      </c>
      <c r="C19" s="65"/>
      <c r="D19" s="58"/>
    </row>
    <row r="20" spans="1:4" x14ac:dyDescent="0.25">
      <c r="A20" s="13" t="s">
        <v>24</v>
      </c>
      <c r="B20" s="25">
        <f>B19*90%</f>
        <v>8286300</v>
      </c>
      <c r="C20" s="24"/>
      <c r="D20" s="58"/>
    </row>
    <row r="21" spans="1:4" x14ac:dyDescent="0.25">
      <c r="A21" s="13" t="s">
        <v>25</v>
      </c>
      <c r="B21" s="25">
        <f>B19*80%</f>
        <v>7365600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2475000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19181.25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4" sqref="Q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989.92919999999992</v>
      </c>
      <c r="C2" s="4">
        <f t="shared" ref="C2:C16" si="1">B2*1.2</f>
        <v>1187.9150399999999</v>
      </c>
      <c r="D2" s="4">
        <f t="shared" ref="D2:D16" si="2">C2*1.2</f>
        <v>1425.4980479999997</v>
      </c>
      <c r="E2" s="5">
        <f t="shared" ref="E2:E16" si="3">R2</f>
        <v>9225000</v>
      </c>
      <c r="F2" s="67">
        <f t="shared" ref="F2:F15" si="4">ROUND((E2/B2),0)</f>
        <v>9319</v>
      </c>
      <c r="G2" s="67">
        <f t="shared" ref="G2:G15" si="5">ROUND((E2/C2),0)</f>
        <v>7766</v>
      </c>
      <c r="H2" s="67">
        <f t="shared" ref="H2:H15" si="6">ROUND((E2/D2),0)</f>
        <v>6471</v>
      </c>
      <c r="I2" s="67">
        <f t="shared" ref="I2:I15" si="7">T2</f>
        <v>0</v>
      </c>
      <c r="J2" s="67">
        <f t="shared" ref="J2:J15" si="8">U2</f>
        <v>0</v>
      </c>
      <c r="K2" s="68"/>
      <c r="L2" s="68"/>
      <c r="M2" s="68"/>
      <c r="N2" s="68"/>
      <c r="O2" s="68">
        <v>0</v>
      </c>
      <c r="P2" s="68">
        <f>110.36*10.764</f>
        <v>1187.9150399999999</v>
      </c>
      <c r="Q2" s="68">
        <f t="shared" ref="Q2:Q10" si="9">P2/1.2</f>
        <v>989.92919999999992</v>
      </c>
      <c r="R2" s="69">
        <v>9225000</v>
      </c>
      <c r="S2" s="69" t="s">
        <v>84</v>
      </c>
    </row>
    <row r="3" spans="1:19" x14ac:dyDescent="0.25">
      <c r="A3" s="4">
        <v>2</v>
      </c>
      <c r="B3" s="4">
        <f t="shared" si="0"/>
        <v>899.97803999999996</v>
      </c>
      <c r="C3" s="4">
        <f t="shared" si="1"/>
        <v>1079.9736479999999</v>
      </c>
      <c r="D3" s="4">
        <f t="shared" si="2"/>
        <v>1295.9683775999999</v>
      </c>
      <c r="E3" s="5">
        <f t="shared" si="3"/>
        <v>7000000</v>
      </c>
      <c r="F3" s="4">
        <f t="shared" si="4"/>
        <v>7778</v>
      </c>
      <c r="G3" s="4">
        <f t="shared" si="5"/>
        <v>6482</v>
      </c>
      <c r="H3" s="4">
        <f t="shared" si="6"/>
        <v>5401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f>83.61*10.764</f>
        <v>899.97803999999996</v>
      </c>
      <c r="R3" s="2">
        <v>7000000</v>
      </c>
      <c r="S3" s="2" t="s">
        <v>85</v>
      </c>
    </row>
    <row r="4" spans="1:19" x14ac:dyDescent="0.25">
      <c r="A4" s="4">
        <v>3</v>
      </c>
      <c r="B4" s="4">
        <f t="shared" si="0"/>
        <v>503.00171999999992</v>
      </c>
      <c r="C4" s="4">
        <f t="shared" si="1"/>
        <v>603.60206399999993</v>
      </c>
      <c r="D4" s="4">
        <f t="shared" si="2"/>
        <v>724.32247679999989</v>
      </c>
      <c r="E4" s="5">
        <f t="shared" si="3"/>
        <v>4500000</v>
      </c>
      <c r="F4" s="67">
        <f t="shared" si="4"/>
        <v>8946</v>
      </c>
      <c r="G4" s="67">
        <f t="shared" si="5"/>
        <v>7455</v>
      </c>
      <c r="H4" s="67">
        <f t="shared" si="6"/>
        <v>6213</v>
      </c>
      <c r="I4" s="67">
        <f t="shared" si="7"/>
        <v>0</v>
      </c>
      <c r="J4" s="67">
        <f t="shared" si="8"/>
        <v>0</v>
      </c>
      <c r="K4" s="68"/>
      <c r="L4" s="68"/>
      <c r="M4" s="68"/>
      <c r="N4" s="68"/>
      <c r="O4" s="68">
        <v>0</v>
      </c>
      <c r="P4" s="68">
        <f t="shared" si="10"/>
        <v>0</v>
      </c>
      <c r="Q4" s="68">
        <f>46.73*10.764</f>
        <v>503.00171999999992</v>
      </c>
      <c r="R4" s="69">
        <v>4500000</v>
      </c>
      <c r="S4" s="69" t="s">
        <v>86</v>
      </c>
    </row>
    <row r="5" spans="1:19" x14ac:dyDescent="0.25">
      <c r="A5" s="4">
        <v>4</v>
      </c>
      <c r="B5" s="4">
        <f t="shared" si="0"/>
        <v>503.00171999999992</v>
      </c>
      <c r="C5" s="4">
        <f t="shared" si="1"/>
        <v>603.60206399999993</v>
      </c>
      <c r="D5" s="4">
        <f t="shared" si="2"/>
        <v>724.32247679999989</v>
      </c>
      <c r="E5" s="5">
        <f t="shared" si="3"/>
        <v>5700000</v>
      </c>
      <c r="F5" s="4">
        <f t="shared" si="4"/>
        <v>11332</v>
      </c>
      <c r="G5" s="4">
        <f t="shared" si="5"/>
        <v>9443</v>
      </c>
      <c r="H5" s="4">
        <f t="shared" si="6"/>
        <v>7869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>46.73*10.764</f>
        <v>503.00171999999992</v>
      </c>
      <c r="R5" s="2">
        <v>5700000</v>
      </c>
      <c r="S5" s="2" t="s">
        <v>87</v>
      </c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4000000</v>
      </c>
      <c r="F6" s="67">
        <f t="shared" si="4"/>
        <v>10000</v>
      </c>
      <c r="G6" s="67">
        <f t="shared" si="5"/>
        <v>8333</v>
      </c>
      <c r="H6" s="67">
        <f t="shared" si="6"/>
        <v>6944</v>
      </c>
      <c r="I6" s="67">
        <f t="shared" si="7"/>
        <v>0</v>
      </c>
      <c r="J6" s="67">
        <f t="shared" si="8"/>
        <v>0</v>
      </c>
      <c r="K6" s="68"/>
      <c r="L6" s="68"/>
      <c r="M6" s="68"/>
      <c r="N6" s="68"/>
      <c r="O6" s="68">
        <v>0</v>
      </c>
      <c r="P6" s="68">
        <f t="shared" si="10"/>
        <v>0</v>
      </c>
      <c r="Q6" s="68">
        <v>400</v>
      </c>
      <c r="R6" s="69">
        <v>4000000</v>
      </c>
      <c r="S6" s="2"/>
    </row>
    <row r="7" spans="1:19" x14ac:dyDescent="0.25">
      <c r="A7" s="4">
        <v>6</v>
      </c>
      <c r="B7" s="4">
        <f>Q7</f>
        <v>477.27272727272725</v>
      </c>
      <c r="C7" s="4">
        <f>B7*1.2</f>
        <v>572.72727272727263</v>
      </c>
      <c r="D7" s="4">
        <f t="shared" si="2"/>
        <v>687.27272727272714</v>
      </c>
      <c r="E7" s="5">
        <f t="shared" si="3"/>
        <v>5300000</v>
      </c>
      <c r="F7" s="67">
        <f t="shared" si="4"/>
        <v>11105</v>
      </c>
      <c r="G7" s="67">
        <f t="shared" si="5"/>
        <v>9254</v>
      </c>
      <c r="H7" s="67">
        <f t="shared" si="6"/>
        <v>7712</v>
      </c>
      <c r="I7" s="67">
        <f t="shared" si="7"/>
        <v>0</v>
      </c>
      <c r="J7" s="67">
        <f t="shared" si="8"/>
        <v>0</v>
      </c>
      <c r="K7" s="68"/>
      <c r="L7" s="68"/>
      <c r="M7" s="68"/>
      <c r="N7" s="68"/>
      <c r="O7" s="68">
        <v>0</v>
      </c>
      <c r="P7" s="68">
        <v>525</v>
      </c>
      <c r="Q7" s="68">
        <f>P7/1.1</f>
        <v>477.27272727272725</v>
      </c>
      <c r="R7" s="69">
        <v>5300000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74</v>
      </c>
      <c r="D28" s="60"/>
      <c r="F28" s="45" t="s">
        <v>83</v>
      </c>
      <c r="G28" s="45">
        <v>990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f>G28*1.1</f>
        <v>1089</v>
      </c>
      <c r="H29" s="9">
        <f>G29/G28</f>
        <v>1.1000000000000001</v>
      </c>
    </row>
    <row r="30" spans="1:19" s="9" customFormat="1" x14ac:dyDescent="0.25">
      <c r="F30" s="45" t="s">
        <v>72</v>
      </c>
      <c r="G30" s="45">
        <v>9300</v>
      </c>
    </row>
    <row r="31" spans="1:19" s="9" customFormat="1" x14ac:dyDescent="0.25">
      <c r="C31" s="63"/>
      <c r="D31" s="63"/>
      <c r="F31" s="63" t="s">
        <v>73</v>
      </c>
      <c r="G31" s="63">
        <f>G28*G30</f>
        <v>9207000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8286300</v>
      </c>
    </row>
    <row r="33" spans="3:7" s="9" customFormat="1" x14ac:dyDescent="0.25">
      <c r="C33" s="63"/>
      <c r="D33" s="63"/>
      <c r="F33" s="63" t="s">
        <v>25</v>
      </c>
      <c r="G33" s="63">
        <f>G31*80%</f>
        <v>7365600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2024-12-26T06:22:46Z</dcterms:modified>
</cp:coreProperties>
</file>