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Ashfaq Ahmed Rais\"/>
    </mc:Choice>
  </mc:AlternateContent>
  <xr:revisionPtr revIDLastSave="0" documentId="13_ncr:1_{68E67E8B-5A1A-4671-BF85-694DC65384C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G31" i="4"/>
  <c r="G29" i="4"/>
  <c r="G28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<sst xmlns="http://schemas.openxmlformats.org/spreadsheetml/2006/main" count="138" uniqueCount="95">
  <si>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</si>
  <si>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</si>
  <si>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</si>
  <si>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</si>
  <si>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</si>
  <si>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</si>
  <si>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</si>
  <si>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</si>
  <si>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</si>
  <si>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</si>
  <si>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</si>
  <si>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</si>
  <si>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</si>
  <si>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</si>
  <si>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</si>
  <si>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</si>
  <si>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</si>
  <si>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</si>
  <si>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</si>
  <si>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</si>
  <si>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</si>
  <si>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</si>
  <si>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</si>
  <si>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</si>
  <si>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</si>
  <si>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</si>
  <si>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</si>
  <si>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</si>
  <si>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</si>
  <si>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</si>
  <si>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</si>
  <si>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</si>
  <si>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</si>
  <si>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</si>
  <si>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</si>
  <si>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</si>
  <si>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</si>
  <si>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</si>
  <si>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</si>
  <si>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</si>
  <si>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</si>
  <si>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</si>
  <si>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</si>
  <si>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</si>
  <si>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</si>
  <si>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</si>
  <si>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</si>
  <si>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</si>
  <si>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</si>
  <si>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</si>
  <si>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</si>
  <si>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</si>
  <si>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</si>
  <si>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</si>
  <si>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</si>
  <si>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</si>
  <si>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</si>
  <si>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</si>
  <si>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</si>
  <si>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</si>
  <si>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</si>
  <si>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</si>
  <si>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</si>
  <si>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</si>
  <si>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</si>
  <si>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</si>
  <si>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</si>
  <si>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</si>
  <si>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</si>
  <si>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</si>
  <si>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</si>
  <si>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</si>
  <si>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</si>
  <si>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</si>
  <si>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</si>
  <si>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</si>
  <si>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</si>
  <si>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</si>
  <si>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</si>
  <si>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</si>
  <si>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</si>
  <si>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</si>
  <si>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</si>
  <si>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</si>
  <si>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21.03.2023</t>
  </si>
  <si>
    <t>BALC</t>
  </si>
  <si>
    <t>SERVANTS ROOM</t>
  </si>
  <si>
    <t>WASH AREA</t>
  </si>
  <si>
    <t>TACA</t>
  </si>
  <si>
    <t>IGR-05.03.24</t>
  </si>
  <si>
    <t>IGR-15.03.24</t>
  </si>
  <si>
    <t>IGR-23.03.24</t>
  </si>
  <si>
    <t>IGR-03.07.24</t>
  </si>
  <si>
    <t>IGR-22.03.24</t>
  </si>
  <si>
    <t>IGR-07.03.24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</si>
</sst>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65F41-15B1-4BBA-B533-B917E56E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B13C1-4D3F-4EB4-B665-423B1045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FDF25-2539-48E9-85C0-53F2C6CE4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47</xdr:row>
      <xdr:rowOff>153598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6E5D4B-332D-4364-94AA-86E5AB4F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E9D27-39CC-4E3E-903A-FAD337A4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96AFF-443A-4619-B413-C54B8955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6EDE9-E222-4B75-A078-1D768E5C0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9776F5-9F81-4762-98A6-39CBB820D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C01BA-1790-46D2-9AE9-1406B616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9" sqref="O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1"/>
      <c r="L1" s="71"/>
      <c r="M1" s="71"/>
      <c r="N1" s="71"/>
      <c r="O1" s="71"/>
      <c r="P1" s="71"/>
      <c r="Q1" s="71"/>
      <c r="R1" s="71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M27" sqref="M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22500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22500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26000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2256</v>
      </c>
      <c r="D18" s="24"/>
    </row>
    <row r="19" spans="1:5" x14ac:dyDescent="0.25">
      <c r="A19" s="15" t="s">
        <v>73</v>
      </c>
      <c r="B19" s="6"/>
      <c r="C19" s="30">
        <f>C18*C16</f>
        <v>58656000</v>
      </c>
      <c r="D19" s="70"/>
      <c r="E19" s="65"/>
    </row>
    <row r="20" spans="1:5" x14ac:dyDescent="0.25">
      <c r="A20" s="15" t="s">
        <v>24</v>
      </c>
      <c r="C20" s="31">
        <f>C19*98%</f>
        <v>57482880</v>
      </c>
      <c r="D20" s="30"/>
      <c r="E20" s="65"/>
    </row>
    <row r="21" spans="1:5" x14ac:dyDescent="0.25">
      <c r="A21" s="15" t="s">
        <v>25</v>
      </c>
      <c r="C21" s="31">
        <f>C19*80%</f>
        <v>46924800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7896000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122200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2256</v>
      </c>
      <c r="C2" s="4">
        <f t="shared" ref="C2:C16" si="1">B2*1.2</f>
        <v>2707.2</v>
      </c>
      <c r="D2" s="4">
        <f t="shared" ref="D2:D16" si="2">C2*1.2</f>
        <v>3248.64</v>
      </c>
      <c r="E2" s="5">
        <f t="shared" ref="E2:E16" si="3">R2</f>
        <v>47500000</v>
      </c>
      <c r="F2" s="4">
        <f t="shared" ref="F2:F15" si="4">ROUND((E2/B2),0)</f>
        <v>21055</v>
      </c>
      <c r="G2" s="4">
        <f t="shared" ref="G2:G15" si="5">ROUND((E2/C2),0)</f>
        <v>17546</v>
      </c>
      <c r="H2" s="4">
        <f t="shared" ref="H2:H15" si="6">ROUND((E2/D2),0)</f>
        <v>14622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2256</v>
      </c>
      <c r="R2" s="2">
        <v>47500000</v>
      </c>
      <c r="S2" s="2" t="s">
        <v>89</v>
      </c>
    </row>
    <row r="3" spans="1:19" x14ac:dyDescent="0.25">
      <c r="A3" s="4">
        <v>2</v>
      </c>
      <c r="B3" s="4">
        <f t="shared" si="0"/>
        <v>1140</v>
      </c>
      <c r="C3" s="4">
        <f t="shared" si="1"/>
        <v>1368</v>
      </c>
      <c r="D3" s="4">
        <f t="shared" si="2"/>
        <v>1641.6</v>
      </c>
      <c r="E3" s="5">
        <f t="shared" si="3"/>
        <v>25000000</v>
      </c>
      <c r="F3" s="4">
        <f t="shared" si="4"/>
        <v>21930</v>
      </c>
      <c r="G3" s="4">
        <f t="shared" si="5"/>
        <v>18275</v>
      </c>
      <c r="H3" s="4">
        <f t="shared" si="6"/>
        <v>15229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1140</v>
      </c>
      <c r="R3" s="2">
        <v>25000000</v>
      </c>
      <c r="S3" s="2" t="s">
        <v>90</v>
      </c>
    </row>
    <row r="4" spans="1:19" x14ac:dyDescent="0.25">
      <c r="A4" s="4">
        <v>3</v>
      </c>
      <c r="B4" s="4">
        <f t="shared" si="0"/>
        <v>702</v>
      </c>
      <c r="C4" s="4">
        <f t="shared" si="1"/>
        <v>842.4</v>
      </c>
      <c r="D4" s="4">
        <f t="shared" si="2"/>
        <v>1010.8799999999999</v>
      </c>
      <c r="E4" s="5">
        <f t="shared" si="3"/>
        <v>15800000</v>
      </c>
      <c r="F4" s="4">
        <f t="shared" si="4"/>
        <v>22507</v>
      </c>
      <c r="G4" s="4">
        <f t="shared" si="5"/>
        <v>18756</v>
      </c>
      <c r="H4" s="4">
        <f t="shared" si="6"/>
        <v>15630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702</v>
      </c>
      <c r="R4" s="2">
        <v>15800000</v>
      </c>
      <c r="S4" s="2" t="s">
        <v>91</v>
      </c>
    </row>
    <row r="5" spans="1:19" x14ac:dyDescent="0.25">
      <c r="A5" s="4">
        <v>4</v>
      </c>
      <c r="B5" s="4">
        <f t="shared" si="0"/>
        <v>2220</v>
      </c>
      <c r="C5" s="4">
        <f t="shared" si="1"/>
        <v>2664</v>
      </c>
      <c r="D5" s="4">
        <f t="shared" si="2"/>
        <v>3196.7999999999997</v>
      </c>
      <c r="E5" s="5">
        <f t="shared" si="3"/>
        <v>62800000</v>
      </c>
      <c r="F5" s="72">
        <f t="shared" si="4"/>
        <v>28288</v>
      </c>
      <c r="G5" s="72">
        <f t="shared" si="5"/>
        <v>23574</v>
      </c>
      <c r="H5" s="72">
        <f t="shared" si="6"/>
        <v>19645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2220</v>
      </c>
      <c r="R5" s="73">
        <v>62800000</v>
      </c>
      <c r="S5" s="2"/>
    </row>
    <row r="6" spans="1:19" x14ac:dyDescent="0.25">
      <c r="A6" s="4">
        <v>5</v>
      </c>
      <c r="B6" s="4">
        <f t="shared" si="0"/>
        <v>2250</v>
      </c>
      <c r="C6" s="4">
        <f t="shared" si="1"/>
        <v>2700</v>
      </c>
      <c r="D6" s="4">
        <f t="shared" si="2"/>
        <v>3240</v>
      </c>
      <c r="E6" s="5">
        <f t="shared" si="3"/>
        <v>55000000</v>
      </c>
      <c r="F6" s="72">
        <f t="shared" si="4"/>
        <v>24444</v>
      </c>
      <c r="G6" s="72">
        <f t="shared" si="5"/>
        <v>20370</v>
      </c>
      <c r="H6" s="72">
        <f t="shared" si="6"/>
        <v>16975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2250</v>
      </c>
      <c r="R6" s="73">
        <v>55000000</v>
      </c>
      <c r="S6" s="2"/>
    </row>
    <row r="7" spans="1:19" x14ac:dyDescent="0.25">
      <c r="A7" s="4">
        <v>6</v>
      </c>
      <c r="B7" s="4">
        <f t="shared" si="0"/>
        <v>1116</v>
      </c>
      <c r="C7" s="4">
        <f t="shared" si="1"/>
        <v>1339.2</v>
      </c>
      <c r="D7" s="4">
        <f t="shared" si="2"/>
        <v>1607.04</v>
      </c>
      <c r="E7" s="5">
        <f t="shared" si="3"/>
        <v>30000000</v>
      </c>
      <c r="F7" s="72">
        <f t="shared" si="4"/>
        <v>26882</v>
      </c>
      <c r="G7" s="72">
        <f t="shared" si="5"/>
        <v>22401</v>
      </c>
      <c r="H7" s="72">
        <f t="shared" si="6"/>
        <v>18668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1116</v>
      </c>
      <c r="R7" s="73">
        <v>30000000</v>
      </c>
      <c r="S7" s="73" t="s">
        <v>92</v>
      </c>
    </row>
    <row r="8" spans="1:19" x14ac:dyDescent="0.25">
      <c r="A8" s="4">
        <v>7</v>
      </c>
      <c r="B8" s="4">
        <f t="shared" si="0"/>
        <v>716</v>
      </c>
      <c r="C8" s="4">
        <f t="shared" si="1"/>
        <v>859.19999999999993</v>
      </c>
      <c r="D8" s="4">
        <f t="shared" si="2"/>
        <v>1031.04</v>
      </c>
      <c r="E8" s="5">
        <f t="shared" si="3"/>
        <v>17500000</v>
      </c>
      <c r="F8" s="72">
        <f t="shared" si="4"/>
        <v>24441</v>
      </c>
      <c r="G8" s="72">
        <f t="shared" si="5"/>
        <v>20368</v>
      </c>
      <c r="H8" s="72">
        <f t="shared" si="6"/>
        <v>16973</v>
      </c>
      <c r="I8" s="72">
        <f t="shared" si="7"/>
        <v>0</v>
      </c>
      <c r="J8" s="72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716</v>
      </c>
      <c r="R8" s="73">
        <v>17500000</v>
      </c>
      <c r="S8" s="73" t="s">
        <v>93</v>
      </c>
    </row>
    <row r="9" spans="1:19" x14ac:dyDescent="0.25">
      <c r="A9" s="4">
        <v>8</v>
      </c>
      <c r="B9" s="4">
        <f t="shared" si="0"/>
        <v>716</v>
      </c>
      <c r="C9" s="4">
        <f t="shared" si="1"/>
        <v>859.19999999999993</v>
      </c>
      <c r="D9" s="4">
        <f t="shared" si="2"/>
        <v>1031.04</v>
      </c>
      <c r="E9" s="5">
        <f t="shared" si="3"/>
        <v>18890450</v>
      </c>
      <c r="F9" s="4">
        <f t="shared" si="4"/>
        <v>26383</v>
      </c>
      <c r="G9" s="4">
        <f t="shared" si="5"/>
        <v>21986</v>
      </c>
      <c r="H9" s="4">
        <f t="shared" si="6"/>
        <v>18322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716</v>
      </c>
      <c r="R9" s="2">
        <v>18890450</v>
      </c>
      <c r="S9" s="2" t="s">
        <v>94</v>
      </c>
    </row>
    <row r="10" spans="1:19" x14ac:dyDescent="0.25">
      <c r="A10" s="4">
        <v>9</v>
      </c>
      <c r="B10" s="4">
        <f t="shared" si="0"/>
        <v>1186</v>
      </c>
      <c r="C10" s="4">
        <f t="shared" si="1"/>
        <v>1423.2</v>
      </c>
      <c r="D10" s="4">
        <f t="shared" si="2"/>
        <v>1707.84</v>
      </c>
      <c r="E10" s="5">
        <f t="shared" si="3"/>
        <v>26550000</v>
      </c>
      <c r="F10" s="4">
        <f t="shared" si="4"/>
        <v>22386</v>
      </c>
      <c r="G10" s="4">
        <f t="shared" si="5"/>
        <v>18655</v>
      </c>
      <c r="H10" s="4">
        <f t="shared" si="6"/>
        <v>15546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1186</v>
      </c>
      <c r="R10" s="2">
        <v>26550000</v>
      </c>
      <c r="S10" s="2" t="s">
        <v>89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2" t="s">
        <v>83</v>
      </c>
      <c r="G24" s="52">
        <v>1770</v>
      </c>
    </row>
    <row r="25" spans="1:19" s="10" customFormat="1" x14ac:dyDescent="0.25">
      <c r="F25" s="52" t="s">
        <v>85</v>
      </c>
      <c r="G25" s="52">
        <v>343</v>
      </c>
    </row>
    <row r="26" spans="1:19" s="10" customFormat="1" x14ac:dyDescent="0.25">
      <c r="F26" s="52" t="s">
        <v>86</v>
      </c>
      <c r="G26" s="52">
        <v>88</v>
      </c>
    </row>
    <row r="27" spans="1:19" s="10" customFormat="1" x14ac:dyDescent="0.25">
      <c r="F27" s="52" t="s">
        <v>87</v>
      </c>
      <c r="G27" s="52">
        <v>55</v>
      </c>
    </row>
    <row r="28" spans="1:19" s="10" customFormat="1" x14ac:dyDescent="0.25">
      <c r="C28" s="67" t="s">
        <v>74</v>
      </c>
      <c r="D28" s="67" t="s">
        <v>84</v>
      </c>
      <c r="F28" s="52" t="s">
        <v>88</v>
      </c>
      <c r="G28" s="52">
        <f>SUM(G24:G27)</f>
        <v>2256</v>
      </c>
    </row>
    <row r="29" spans="1:19" s="10" customFormat="1" x14ac:dyDescent="0.25">
      <c r="C29" s="67" t="s">
        <v>1</v>
      </c>
      <c r="D29" s="67">
        <v>28500000</v>
      </c>
      <c r="F29" s="52" t="s">
        <v>71</v>
      </c>
      <c r="G29" s="52">
        <f>G28*1.1</f>
        <v>2481.6000000000004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26000</v>
      </c>
    </row>
    <row r="31" spans="1:19" s="10" customFormat="1" x14ac:dyDescent="0.25">
      <c r="C31" s="68"/>
      <c r="D31" s="68"/>
      <c r="F31" s="68" t="s">
        <v>73</v>
      </c>
      <c r="G31" s="68">
        <f>G28*G30</f>
        <v>58656000</v>
      </c>
      <c r="H31" s="10">
        <f>G31/D29</f>
        <v>2.0581052631578949</v>
      </c>
    </row>
    <row r="32" spans="1:19" s="10" customFormat="1" x14ac:dyDescent="0.25">
      <c r="C32" s="68"/>
      <c r="D32" s="68"/>
      <c r="F32" s="68" t="s">
        <v>24</v>
      </c>
      <c r="G32" s="68">
        <f>G31*90%</f>
        <v>52790400</v>
      </c>
    </row>
    <row r="33" spans="3:7" s="10" customFormat="1" x14ac:dyDescent="0.25">
      <c r="C33" s="68"/>
      <c r="D33" s="68"/>
      <c r="F33" s="68" t="s">
        <v>25</v>
      </c>
      <c r="G33" s="68">
        <f>G31*80%</f>
        <v>46924800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2024-12-19T08:29:53Z</dcterms:modified>
</cp:coreProperties>
</file>