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Naupada Thane\Shivangi Mali\"/>
    </mc:Choice>
  </mc:AlternateContent>
  <xr:revisionPtr revIDLastSave="0" documentId="13_ncr:1_{74379CC8-5047-4AEF-99CF-543D98C9724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P3" i="4"/>
  <c r="Q2" i="4"/>
  <c r="G29" i="4"/>
  <c r="C12" i="25" l="1"/>
  <c r="C5" i="25" l="1"/>
  <c r="C4" i="25"/>
  <c r="C3" i="25"/>
  <c r="P2" i="4"/>
  <c r="Q3" i="4"/>
  <c r="B3" i="4" s="1"/>
  <c r="C3" i="4" s="1"/>
  <c r="D3" i="4" s="1"/>
  <c r="Q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<sst xmlns="http://schemas.openxmlformats.org/spreadsheetml/2006/main" count="129" uniqueCount="87">
  <si>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</si>
  <si>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</si>
  <si>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</si>
  <si>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</si>
  <si>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</si>
  <si>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</si>
  <si>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</si>
  <si>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</si>
  <si>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</si>
  <si>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</si>
  <si>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</si>
  <si>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</si>
  <si>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</si>
  <si>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</si>
  <si>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</si>
  <si>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</si>
  <si>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</si>
  <si>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</si>
  <si>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</si>
  <si>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</si>
  <si>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</si>
  <si>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</si>
  <si>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</si>
  <si>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</si>
  <si>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</si>
  <si>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</si>
  <si>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</si>
  <si>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</si>
  <si>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</si>
  <si>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</si>
  <si>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</si>
  <si>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</si>
  <si>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</si>
  <si>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</si>
  <si>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</si>
  <si>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</si>
  <si>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</si>
  <si>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</si>
  <si>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</si>
  <si>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</si>
  <si>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</si>
  <si>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</si>
  <si>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</si>
  <si>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</si>
  <si>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</si>
  <si>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</si>
  <si>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</si>
  <si>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</si>
  <si>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</si>
  <si>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</si>
  <si>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</si>
  <si>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</si>
  <si>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</si>
  <si>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</si>
  <si>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</si>
  <si>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</si>
  <si>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</si>
  <si>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</si>
  <si>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</si>
  <si>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</si>
  <si>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</si>
  <si>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</si>
  <si>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</si>
  <si>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</si>
  <si>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</si>
  <si>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</si>
  <si>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</si>
  <si>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</si>
  <si>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</si>
  <si>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</si>
  <si>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</si>
  <si>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</si>
  <si>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</si>
  <si>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</si>
  <si>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</si>
  <si>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</si>
  <si>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</si>
  <si>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</si>
  <si>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</si>
  <si>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</si>
  <si>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</si>
  <si>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</si>
  <si>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</si>
  <si>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</si>
  <si>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IGR-04.05.24</t>
  </si>
  <si>
    <t>IGR-03.10.24</t>
  </si>
  <si>
    <t>IGR-28.08.24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</si>
</sst>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B5B576-53FE-48A7-878F-ABD8273E6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37510-597C-4A7B-BFFA-07AC0E32C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A1579D-EC2A-4EDA-99A3-9C9E8A989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48</xdr:row>
      <xdr:rowOff>1203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D317E4-5975-4099-9C6D-9F64CC60F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862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I22" sqref="I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231187.75199999998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260587.75199999998</v>
      </c>
      <c r="D9" s="58" t="s">
        <v>62</v>
      </c>
      <c r="E9" s="59">
        <f>C9/10.764</f>
        <v>24209.19286510591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1996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28</v>
      </c>
      <c r="D13" s="65">
        <f>D12-C13</f>
        <v>72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C14" sqref="C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18000</v>
      </c>
      <c r="D3" s="22" t="s">
        <v>76</v>
      </c>
      <c r="E3" s="6" t="s">
        <v>72</v>
      </c>
    </row>
    <row r="4" spans="1:5" ht="30" x14ac:dyDescent="0.25">
      <c r="A4" s="21" t="s">
        <v>14</v>
      </c>
      <c r="B4" s="18"/>
      <c r="C4" s="19">
        <v>2000</v>
      </c>
      <c r="D4" s="22"/>
    </row>
    <row r="5" spans="1:5" x14ac:dyDescent="0.25">
      <c r="A5" s="15" t="s">
        <v>15</v>
      </c>
      <c r="B5" s="18"/>
      <c r="C5" s="19">
        <f>C3-C4</f>
        <v>16000</v>
      </c>
      <c r="D5" s="22"/>
    </row>
    <row r="6" spans="1:5" x14ac:dyDescent="0.25">
      <c r="A6" s="15" t="s">
        <v>16</v>
      </c>
      <c r="B6" s="18"/>
      <c r="C6" s="19">
        <f>C4</f>
        <v>2000</v>
      </c>
      <c r="D6" s="22"/>
    </row>
    <row r="7" spans="1:5" x14ac:dyDescent="0.25">
      <c r="A7" s="15" t="s">
        <v>17</v>
      </c>
      <c r="B7" s="23"/>
      <c r="C7" s="24">
        <f>D7-D8</f>
        <v>28</v>
      </c>
      <c r="D7" s="24">
        <v>2024</v>
      </c>
    </row>
    <row r="8" spans="1:5" x14ac:dyDescent="0.25">
      <c r="A8" s="15" t="s">
        <v>18</v>
      </c>
      <c r="B8" s="23"/>
      <c r="C8" s="24">
        <f>C9-C7</f>
        <v>32</v>
      </c>
      <c r="D8" s="24">
        <v>1996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42</v>
      </c>
      <c r="D10" s="24"/>
    </row>
    <row r="11" spans="1:5" x14ac:dyDescent="0.25">
      <c r="A11" s="15"/>
      <c r="B11" s="25"/>
      <c r="C11" s="26">
        <f>C10%</f>
        <v>0.42</v>
      </c>
      <c r="D11" s="26"/>
    </row>
    <row r="12" spans="1:5" x14ac:dyDescent="0.25">
      <c r="A12" s="15" t="s">
        <v>21</v>
      </c>
      <c r="B12" s="18"/>
      <c r="C12" s="19">
        <f>C6*C11</f>
        <v>840</v>
      </c>
      <c r="D12" s="22"/>
    </row>
    <row r="13" spans="1:5" x14ac:dyDescent="0.25">
      <c r="A13" s="15" t="s">
        <v>22</v>
      </c>
      <c r="B13" s="18"/>
      <c r="C13" s="19">
        <f>C6-C12</f>
        <v>1160</v>
      </c>
      <c r="D13" s="22"/>
    </row>
    <row r="14" spans="1:5" x14ac:dyDescent="0.25">
      <c r="A14" s="15" t="s">
        <v>15</v>
      </c>
      <c r="B14" s="18"/>
      <c r="C14" s="19">
        <f>C5</f>
        <v>16000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17160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ABUA</v>
      </c>
      <c r="B18" s="7"/>
      <c r="C18" s="29">
        <v>431</v>
      </c>
      <c r="D18" s="24"/>
    </row>
    <row r="19" spans="1:5" x14ac:dyDescent="0.25">
      <c r="A19" s="15" t="s">
        <v>74</v>
      </c>
      <c r="B19" s="6"/>
      <c r="C19" s="30">
        <f>C18*C16</f>
        <v>7395960</v>
      </c>
      <c r="D19" s="72"/>
      <c r="E19" s="65"/>
    </row>
    <row r="20" spans="1:5" x14ac:dyDescent="0.25">
      <c r="A20" s="15" t="s">
        <v>24</v>
      </c>
      <c r="C20" s="31">
        <f>C19*90%</f>
        <v>6656364</v>
      </c>
      <c r="D20" s="30"/>
      <c r="E20" s="65"/>
    </row>
    <row r="21" spans="1:5" x14ac:dyDescent="0.25">
      <c r="A21" s="15" t="s">
        <v>25</v>
      </c>
      <c r="C21" s="31">
        <f>C19*80%</f>
        <v>5916768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862000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15408.25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" sqref="G3:G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269.09999999999997</v>
      </c>
      <c r="C2" s="4">
        <f t="shared" ref="C2:C16" si="1">B2*1.2</f>
        <v>322.91999999999996</v>
      </c>
      <c r="D2" s="4">
        <f t="shared" ref="D2:D16" si="2">C2*1.2</f>
        <v>387.50399999999996</v>
      </c>
      <c r="E2" s="5">
        <f t="shared" ref="E2:E16" si="3">R2</f>
        <v>4250000</v>
      </c>
      <c r="F2" s="4">
        <f t="shared" ref="F2:F15" si="4">ROUND((E2/B2),0)</f>
        <v>15793</v>
      </c>
      <c r="G2" s="4">
        <f t="shared" ref="G2:G15" si="5">ROUND((E2/C2),0)</f>
        <v>13161</v>
      </c>
      <c r="H2" s="4">
        <f t="shared" ref="H2:H15" si="6">ROUND((E2/D2),0)</f>
        <v>10968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25*10.764</f>
        <v>269.09999999999997</v>
      </c>
      <c r="R2" s="2">
        <v>4250000</v>
      </c>
      <c r="S2" s="2" t="s">
        <v>84</v>
      </c>
    </row>
    <row r="3" spans="1:19" x14ac:dyDescent="0.25">
      <c r="A3" s="4">
        <v>2</v>
      </c>
      <c r="B3" s="4">
        <f t="shared" si="0"/>
        <v>368.37099000000001</v>
      </c>
      <c r="C3" s="4">
        <f t="shared" si="1"/>
        <v>442.045188</v>
      </c>
      <c r="D3" s="4">
        <f t="shared" si="2"/>
        <v>530.45422559999997</v>
      </c>
      <c r="E3" s="5">
        <f t="shared" si="3"/>
        <v>7500000</v>
      </c>
      <c r="F3" s="4">
        <f t="shared" si="4"/>
        <v>20360</v>
      </c>
      <c r="G3" s="4">
        <f t="shared" si="5"/>
        <v>16967</v>
      </c>
      <c r="H3" s="4">
        <f t="shared" si="6"/>
        <v>14139</v>
      </c>
      <c r="I3" s="4">
        <f t="shared" si="7"/>
        <v>0</v>
      </c>
      <c r="J3" s="4">
        <f t="shared" si="8"/>
        <v>0</v>
      </c>
      <c r="O3">
        <v>0</v>
      </c>
      <c r="P3">
        <f>41.067*10.764</f>
        <v>442.045188</v>
      </c>
      <c r="Q3">
        <f t="shared" ref="Q2:Q10" si="10">P3/1.2</f>
        <v>368.37099000000001</v>
      </c>
      <c r="R3" s="2">
        <v>7500000</v>
      </c>
      <c r="S3" s="2" t="s">
        <v>85</v>
      </c>
    </row>
    <row r="4" spans="1:19" x14ac:dyDescent="0.25">
      <c r="A4" s="4">
        <v>3</v>
      </c>
      <c r="B4" s="4">
        <f t="shared" si="0"/>
        <v>224.24999999999997</v>
      </c>
      <c r="C4" s="4">
        <f t="shared" si="1"/>
        <v>269.09999999999997</v>
      </c>
      <c r="D4" s="4">
        <f t="shared" si="2"/>
        <v>322.91999999999996</v>
      </c>
      <c r="E4" s="5">
        <f t="shared" si="3"/>
        <v>4000000</v>
      </c>
      <c r="F4" s="4">
        <f t="shared" si="4"/>
        <v>17837</v>
      </c>
      <c r="G4" s="4">
        <f t="shared" si="5"/>
        <v>14864</v>
      </c>
      <c r="H4" s="4">
        <f t="shared" si="6"/>
        <v>12387</v>
      </c>
      <c r="I4" s="4">
        <f t="shared" si="7"/>
        <v>0</v>
      </c>
      <c r="J4" s="4">
        <f t="shared" si="8"/>
        <v>0</v>
      </c>
      <c r="O4">
        <v>0</v>
      </c>
      <c r="P4">
        <f>25*10.764</f>
        <v>269.09999999999997</v>
      </c>
      <c r="Q4">
        <f t="shared" si="10"/>
        <v>224.24999999999997</v>
      </c>
      <c r="R4" s="2">
        <v>4000000</v>
      </c>
      <c r="S4" s="2" t="s">
        <v>86</v>
      </c>
    </row>
    <row r="5" spans="1:19" x14ac:dyDescent="0.25">
      <c r="A5" s="4">
        <v>4</v>
      </c>
      <c r="B5" s="4">
        <f t="shared" si="0"/>
        <v>670</v>
      </c>
      <c r="C5" s="4">
        <f t="shared" si="1"/>
        <v>804</v>
      </c>
      <c r="D5" s="4">
        <f t="shared" si="2"/>
        <v>964.8</v>
      </c>
      <c r="E5" s="5">
        <f t="shared" si="3"/>
        <v>12000000</v>
      </c>
      <c r="F5" s="4">
        <f t="shared" si="4"/>
        <v>17910</v>
      </c>
      <c r="G5" s="4">
        <f t="shared" si="5"/>
        <v>14925</v>
      </c>
      <c r="H5" s="4">
        <f t="shared" si="6"/>
        <v>12438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670</v>
      </c>
      <c r="R5" s="2">
        <v>12000000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/>
      <c r="F29" s="52" t="s">
        <v>72</v>
      </c>
      <c r="G29" s="52">
        <f>40*10.764</f>
        <v>430.55999999999995</v>
      </c>
      <c r="H29" s="10" t="e">
        <f>G29/G28</f>
        <v>#DIV/0!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2024-12-20T06:34:40Z</dcterms:modified>
</cp:coreProperties>
</file>