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457FA15-F24F-4A51-ABF7-5D111770BD00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8" i="1" l="1"/>
  <c r="C27" i="1"/>
  <c r="C26" i="1"/>
  <c r="G12" i="1" l="1"/>
  <c r="B19" i="1" l="1"/>
  <c r="F5" i="1"/>
  <c r="A34" i="1"/>
  <c r="E5" i="1"/>
  <c r="C39" i="1" l="1"/>
  <c r="C38" i="1"/>
  <c r="C37" i="1"/>
  <c r="B10" i="1" l="1"/>
  <c r="B11" i="1" s="1"/>
  <c r="B8" i="1"/>
  <c r="B6" i="1"/>
  <c r="B5" i="1"/>
  <c r="B14" i="1" s="1"/>
  <c r="C20" i="1" l="1"/>
  <c r="B12" i="1"/>
  <c r="B13" i="1" s="1"/>
  <c r="B15" i="1"/>
  <c r="B17" i="1" l="1"/>
  <c r="C36" i="1"/>
  <c r="D36" i="1" s="1"/>
  <c r="C35" i="1"/>
  <c r="D35" i="1" s="1"/>
  <c r="C34" i="1"/>
  <c r="D34" i="1" s="1"/>
  <c r="B20" i="1" l="1"/>
  <c r="B18" i="1"/>
  <c r="I30" i="1"/>
  <c r="I29" i="1" l="1"/>
  <c r="I26" i="1" l="1"/>
  <c r="I31" i="1"/>
  <c r="F26" i="1"/>
  <c r="G26" i="1" l="1"/>
  <c r="F27" i="1"/>
  <c r="G27" i="1"/>
  <c r="F28" i="1"/>
  <c r="G28" i="1"/>
  <c r="F29" i="1"/>
  <c r="G29" i="1"/>
  <c r="F30" i="1"/>
  <c r="G30" i="1"/>
  <c r="F31" i="1"/>
  <c r="G31" i="1"/>
  <c r="F32" i="1"/>
  <c r="G32" i="1"/>
  <c r="I27" i="1" l="1"/>
  <c r="H31" i="1" l="1"/>
  <c r="H30" i="1"/>
  <c r="H32" i="1"/>
  <c r="H26" i="1" l="1"/>
  <c r="H27" i="1" l="1"/>
  <c r="H28" i="1"/>
  <c r="H29" i="1"/>
  <c r="G3" i="1" l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<sst xmlns="http://schemas.openxmlformats.org/spreadsheetml/2006/main" count="29" uniqueCount="28">
  <si>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</si>
  <si>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</si>
  <si>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</si>
  <si>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</si>
  <si>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</si>
  <si>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</si>
  <si>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</si>
  <si>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</si>
  <si>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</si>
  <si>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</si>
  <si>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</si>
  <si>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</si>
  <si>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</si>
  <si>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</si>
  <si>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</si>
  <si>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</si>
  <si>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</si>
  <si>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</si>
  <si>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</si>
  <si>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</si>
  <si>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</si>
  <si>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</si>
  <si>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</si>
  <si>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 xml:space="preserve">Flat No. </t>
  </si>
  <si>
    <t>DV</t>
  </si>
  <si>
    <t>Measurement carpet</t>
  </si>
  <si>
    <t>Value/RV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</si>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</sst>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38101</xdr:rowOff>
    </xdr:from>
    <xdr:to>
      <xdr:col>12</xdr:col>
      <xdr:colOff>567341</xdr:colOff>
      <xdr:row>75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AB8B-A4BC-4FDC-8FA4-77B55B44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1"/>
          <a:ext cx="7882541" cy="6743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BCF674-C353-4677-9626-8A8F96A4A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811855" cy="711616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229823</xdr:colOff>
      <xdr:row>38</xdr:row>
      <xdr:rowOff>96274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ADC419-1C79-473B-9D6D-E499A4D30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0" y="0"/>
          <a:ext cx="8764223" cy="7335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39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C94C51-1C61-4DB9-BA61-2E9D1FA90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758295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267928</xdr:colOff>
      <xdr:row>44</xdr:row>
      <xdr:rowOff>58328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487C30-71DE-4E56-B4A8-5A932E451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802328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3"/>
  <sheetViews>
    <sheetView tabSelected="1" zoomScaleNormal="100" workbookViewId="0">
      <selection activeCell="G19" sqref="G19"/>
    </sheetView>
  </sheetViews>
  <sheetFormatPr defaultRowHeight="15" x14ac:dyDescent="0.25"/>
  <cols>
    <col min="1" max="1" width="21.7109375" bestFit="1" customWidth="1"/>
    <col min="2" max="2" width="15.5703125" style="23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46"/>
      <c r="C1" s="5"/>
      <c r="E1" s="18"/>
      <c r="F1" s="19"/>
      <c r="G1" s="19"/>
    </row>
    <row r="2" spans="1:13" ht="16.5" x14ac:dyDescent="0.3">
      <c r="A2" s="20" t="s">
        <v>23</v>
      </c>
      <c r="B2" s="21"/>
      <c r="C2" s="22"/>
      <c r="D2" s="23"/>
      <c r="E2" t="s">
        <v>13</v>
      </c>
    </row>
    <row r="3" spans="1:13" ht="16.5" x14ac:dyDescent="0.3">
      <c r="A3" s="20" t="s">
        <v>0</v>
      </c>
      <c r="B3" s="10">
        <v>20000</v>
      </c>
      <c r="C3" s="24"/>
      <c r="D3" s="4"/>
      <c r="E3" s="25">
        <v>0</v>
      </c>
      <c r="F3" s="26">
        <v>2024</v>
      </c>
      <c r="G3" s="27">
        <f>F3-E3</f>
        <v>2024</v>
      </c>
      <c r="L3" s="1"/>
      <c r="M3" s="2"/>
    </row>
    <row r="4" spans="1:13" ht="33" x14ac:dyDescent="0.3">
      <c r="A4" s="28" t="s">
        <v>1</v>
      </c>
      <c r="B4" s="10">
        <v>2800</v>
      </c>
      <c r="C4" s="24"/>
      <c r="D4" s="4"/>
      <c r="E4" t="s">
        <v>22</v>
      </c>
      <c r="F4" s="26" t="s">
        <v>27</v>
      </c>
      <c r="G4" s="27"/>
      <c r="K4" s="17"/>
      <c r="L4" s="1"/>
      <c r="M4" s="2"/>
    </row>
    <row r="5" spans="1:13" ht="16.5" x14ac:dyDescent="0.3">
      <c r="A5" s="20" t="s">
        <v>2</v>
      </c>
      <c r="B5" s="10">
        <f>B3-B4</f>
        <v>17200</v>
      </c>
      <c r="C5" s="24"/>
      <c r="D5" s="4"/>
      <c r="E5">
        <f>69.47*10.764</f>
        <v>747.77507999999989</v>
      </c>
      <c r="F5">
        <f>E5*1.1</f>
        <v>822.5525879999999</v>
      </c>
      <c r="G5" s="7"/>
      <c r="L5" s="1"/>
      <c r="M5" s="2"/>
    </row>
    <row r="6" spans="1:13" ht="16.5" x14ac:dyDescent="0.3">
      <c r="A6" s="20" t="s">
        <v>3</v>
      </c>
      <c r="B6" s="10">
        <f>B4</f>
        <v>2800</v>
      </c>
      <c r="C6" s="24"/>
      <c r="D6" s="4"/>
      <c r="F6" s="4"/>
      <c r="G6" s="4"/>
      <c r="H6" s="12"/>
      <c r="I6" s="12"/>
      <c r="L6" s="1"/>
      <c r="M6" s="2"/>
    </row>
    <row r="7" spans="1:13" ht="16.5" x14ac:dyDescent="0.3">
      <c r="A7" s="20" t="s">
        <v>4</v>
      </c>
      <c r="B7" s="29">
        <v>0</v>
      </c>
      <c r="C7" s="30"/>
      <c r="D7" s="31"/>
      <c r="G7" s="15"/>
      <c r="H7" s="12"/>
      <c r="I7" s="12"/>
      <c r="L7" s="13"/>
      <c r="M7" s="14"/>
    </row>
    <row r="8" spans="1:13" ht="16.5" x14ac:dyDescent="0.3">
      <c r="A8" s="20" t="s">
        <v>5</v>
      </c>
      <c r="B8" s="29">
        <f>B9-B7</f>
        <v>60</v>
      </c>
      <c r="C8" s="30"/>
      <c r="D8" s="32"/>
      <c r="F8" s="33"/>
      <c r="G8" s="33"/>
      <c r="H8" s="12"/>
      <c r="I8" s="12"/>
      <c r="L8" s="13"/>
      <c r="M8" s="14"/>
    </row>
    <row r="9" spans="1:13" ht="16.5" x14ac:dyDescent="0.3">
      <c r="A9" s="20" t="s">
        <v>6</v>
      </c>
      <c r="B9" s="29">
        <v>60</v>
      </c>
      <c r="C9" s="30"/>
      <c r="D9" s="31"/>
      <c r="F9" s="4"/>
      <c r="G9" s="33"/>
      <c r="H9" s="12"/>
      <c r="I9" s="12"/>
      <c r="J9" s="15"/>
      <c r="K9" s="15"/>
      <c r="L9" s="11"/>
      <c r="M9" s="14"/>
    </row>
    <row r="10" spans="1:13" ht="33" x14ac:dyDescent="0.3">
      <c r="A10" s="28" t="s">
        <v>7</v>
      </c>
      <c r="B10" s="29">
        <f>90*B7/B9</f>
        <v>0</v>
      </c>
      <c r="C10" s="30"/>
      <c r="D10" s="31"/>
      <c r="F10" s="34"/>
      <c r="G10" s="33"/>
      <c r="H10" s="12"/>
      <c r="I10" s="12"/>
      <c r="J10" s="15"/>
      <c r="K10" s="15"/>
      <c r="L10" s="11"/>
      <c r="M10" s="14"/>
    </row>
    <row r="11" spans="1:13" ht="16.5" x14ac:dyDescent="0.3">
      <c r="A11" s="20"/>
      <c r="B11" s="35">
        <f>B10%</f>
        <v>0</v>
      </c>
      <c r="C11" s="36"/>
      <c r="D11" s="37"/>
      <c r="E11" t="s">
        <v>25</v>
      </c>
      <c r="G11" s="33"/>
      <c r="H11" s="12"/>
      <c r="I11" s="12"/>
      <c r="J11" s="15"/>
      <c r="K11" s="15"/>
      <c r="L11" s="11"/>
      <c r="M11" s="16"/>
    </row>
    <row r="12" spans="1:13" ht="16.5" x14ac:dyDescent="0.3">
      <c r="A12" s="20" t="s">
        <v>8</v>
      </c>
      <c r="B12" s="10">
        <f>B6*B11</f>
        <v>0</v>
      </c>
      <c r="C12" s="38"/>
      <c r="D12" s="39"/>
      <c r="E12">
        <v>673</v>
      </c>
      <c r="G12" s="33">
        <f>E5-E12</f>
        <v>74.775079999999889</v>
      </c>
      <c r="H12" s="12"/>
      <c r="I12" s="12"/>
      <c r="J12" s="15"/>
      <c r="K12" s="15"/>
      <c r="L12" s="11"/>
      <c r="M12" s="2"/>
    </row>
    <row r="13" spans="1:13" ht="16.5" x14ac:dyDescent="0.3">
      <c r="A13" s="20" t="s">
        <v>9</v>
      </c>
      <c r="B13" s="10">
        <f>B6-B12</f>
        <v>2800</v>
      </c>
      <c r="C13" s="38"/>
      <c r="D13" s="39"/>
      <c r="G13" s="33"/>
      <c r="H13" s="12"/>
      <c r="I13" s="12"/>
      <c r="J13" s="15"/>
      <c r="K13" s="15"/>
      <c r="L13" s="11"/>
      <c r="M13" s="2"/>
    </row>
    <row r="14" spans="1:13" ht="16.5" x14ac:dyDescent="0.3">
      <c r="A14" s="20" t="s">
        <v>2</v>
      </c>
      <c r="B14" s="10">
        <f>B5</f>
        <v>17200</v>
      </c>
      <c r="C14" s="24"/>
      <c r="D14" s="4"/>
      <c r="G14" s="33"/>
      <c r="H14" s="12"/>
      <c r="I14" s="12"/>
      <c r="J14" s="15"/>
      <c r="K14" s="15"/>
      <c r="L14" s="11"/>
      <c r="M14" s="2"/>
    </row>
    <row r="15" spans="1:13" ht="16.5" x14ac:dyDescent="0.3">
      <c r="A15" s="20" t="s">
        <v>10</v>
      </c>
      <c r="B15" s="10">
        <f>B14+B13</f>
        <v>20000</v>
      </c>
      <c r="C15" s="24"/>
      <c r="D15" s="4"/>
      <c r="G15" s="33"/>
      <c r="H15" s="15"/>
      <c r="I15" s="15"/>
      <c r="J15" s="15"/>
      <c r="K15" s="15"/>
      <c r="L15" s="11"/>
      <c r="M15" s="2"/>
    </row>
    <row r="16" spans="1:13" ht="16.5" x14ac:dyDescent="0.3">
      <c r="A16" s="20" t="s">
        <v>21</v>
      </c>
      <c r="B16" s="40">
        <v>748</v>
      </c>
      <c r="C16" s="41"/>
      <c r="D16" s="4"/>
      <c r="E16" s="3"/>
      <c r="F16" s="3"/>
      <c r="G16" s="3"/>
      <c r="H16" s="4"/>
      <c r="M16" s="14"/>
    </row>
    <row r="17" spans="1:14" ht="16.5" x14ac:dyDescent="0.3">
      <c r="A17" s="41" t="s">
        <v>26</v>
      </c>
      <c r="B17" s="42">
        <f>B16*B15</f>
        <v>14960000</v>
      </c>
      <c r="C17" s="43"/>
      <c r="D17" s="4"/>
      <c r="E17" s="3"/>
      <c r="F17" s="44"/>
      <c r="G17" s="3"/>
      <c r="H17" s="4"/>
      <c r="M17" s="3"/>
      <c r="N17" s="4"/>
    </row>
    <row r="18" spans="1:14" ht="16.5" x14ac:dyDescent="0.3">
      <c r="A18" s="41" t="s">
        <v>24</v>
      </c>
      <c r="B18" s="42">
        <f>B17*0.8</f>
        <v>11968000</v>
      </c>
      <c r="C18" s="43"/>
      <c r="D18" s="4"/>
      <c r="E18" s="3"/>
      <c r="F18" s="44"/>
      <c r="G18" s="3"/>
      <c r="H18" s="4"/>
      <c r="M18" s="3"/>
      <c r="N18" s="4"/>
    </row>
    <row r="19" spans="1:14" ht="16.5" x14ac:dyDescent="0.3">
      <c r="A19" s="41" t="s">
        <v>12</v>
      </c>
      <c r="B19" s="42">
        <f>823*B4</f>
        <v>2304400</v>
      </c>
      <c r="C19" s="42"/>
      <c r="D19" s="4"/>
      <c r="E19" s="4"/>
      <c r="F19" s="3"/>
    </row>
    <row r="20" spans="1:14" ht="16.5" x14ac:dyDescent="0.3">
      <c r="A20" s="40" t="s">
        <v>16</v>
      </c>
      <c r="B20" s="42">
        <f>B17*0.025/12</f>
        <v>31166.666666666668</v>
      </c>
      <c r="C20" s="42">
        <f>C17*0.032/12</f>
        <v>0</v>
      </c>
      <c r="D20" s="4"/>
      <c r="E20" s="4"/>
      <c r="F20" s="3"/>
    </row>
    <row r="21" spans="1:14" x14ac:dyDescent="0.25">
      <c r="B21" s="45"/>
    </row>
    <row r="22" spans="1:14" x14ac:dyDescent="0.25">
      <c r="B22" s="45"/>
    </row>
    <row r="24" spans="1:14" x14ac:dyDescent="0.25">
      <c r="C24" t="s">
        <v>14</v>
      </c>
    </row>
    <row r="25" spans="1:14" x14ac:dyDescent="0.25">
      <c r="B25" s="46" t="s">
        <v>15</v>
      </c>
      <c r="C25" s="5" t="s">
        <v>20</v>
      </c>
      <c r="D25" s="5"/>
      <c r="E25" s="5" t="s">
        <v>11</v>
      </c>
      <c r="F25" s="5" t="s">
        <v>17</v>
      </c>
      <c r="G25" s="5" t="s">
        <v>18</v>
      </c>
      <c r="H25" s="5" t="s">
        <v>19</v>
      </c>
      <c r="I25" s="5"/>
    </row>
    <row r="26" spans="1:14" ht="17.25" x14ac:dyDescent="0.3">
      <c r="B26" s="46">
        <v>774</v>
      </c>
      <c r="C26" s="5">
        <f>B26*1.1</f>
        <v>851.40000000000009</v>
      </c>
      <c r="D26" s="5"/>
      <c r="E26" s="5">
        <v>15000000</v>
      </c>
      <c r="F26" s="6">
        <f t="shared" ref="F26:F32" si="0">E26/B26</f>
        <v>19379.844961240309</v>
      </c>
      <c r="G26" s="6">
        <f>E26/C26</f>
        <v>17618.040873854825</v>
      </c>
      <c r="H26" s="6" t="e">
        <f>E26/#REF!</f>
        <v>#REF!</v>
      </c>
      <c r="I26" s="5">
        <f>C26/B26</f>
        <v>1.1000000000000001</v>
      </c>
      <c r="J26" s="8"/>
    </row>
    <row r="27" spans="1:14" ht="17.25" x14ac:dyDescent="0.3">
      <c r="B27" s="46">
        <v>675</v>
      </c>
      <c r="C27" s="5">
        <f>B27*1.1</f>
        <v>742.50000000000011</v>
      </c>
      <c r="D27" s="5"/>
      <c r="E27" s="5">
        <v>15000000</v>
      </c>
      <c r="F27" s="6">
        <f t="shared" si="0"/>
        <v>22222.222222222223</v>
      </c>
      <c r="G27" s="6">
        <f>E27/C27</f>
        <v>20202.020202020198</v>
      </c>
      <c r="H27" s="6" t="e">
        <f>E27/#REF!</f>
        <v>#REF!</v>
      </c>
      <c r="I27" s="5">
        <f>C27/B27</f>
        <v>1.1000000000000001</v>
      </c>
      <c r="J27" s="8"/>
    </row>
    <row r="28" spans="1:14" x14ac:dyDescent="0.25">
      <c r="B28" s="46">
        <v>671</v>
      </c>
      <c r="C28" s="5">
        <f>B28*1.1</f>
        <v>738.1</v>
      </c>
      <c r="D28" s="5"/>
      <c r="E28" s="6">
        <v>13000000</v>
      </c>
      <c r="F28" s="6">
        <f t="shared" si="0"/>
        <v>19374.068554396425</v>
      </c>
      <c r="G28" s="6">
        <f t="shared" ref="G28:G32" si="1">E28/C28</f>
        <v>17612.78959490584</v>
      </c>
      <c r="H28" s="6" t="e">
        <f>E28/#REF!</f>
        <v>#REF!</v>
      </c>
      <c r="I28" s="5"/>
    </row>
    <row r="29" spans="1:14" x14ac:dyDescent="0.25">
      <c r="B29" s="46"/>
      <c r="C29" s="5"/>
      <c r="D29" s="5"/>
      <c r="E29" s="6"/>
      <c r="F29" s="6" t="e">
        <f t="shared" si="0"/>
        <v>#DIV/0!</v>
      </c>
      <c r="G29" s="6" t="e">
        <f t="shared" si="1"/>
        <v>#DIV/0!</v>
      </c>
      <c r="H29" s="6" t="e">
        <f>E29/#REF!</f>
        <v>#REF!</v>
      </c>
      <c r="I29" s="5" t="e">
        <f>#REF!/B29</f>
        <v>#REF!</v>
      </c>
    </row>
    <row r="30" spans="1:14" x14ac:dyDescent="0.25">
      <c r="B30" s="46"/>
      <c r="C30" s="47"/>
      <c r="E30" s="9"/>
      <c r="F30" s="9" t="e">
        <f t="shared" si="0"/>
        <v>#DIV/0!</v>
      </c>
      <c r="G30" s="6" t="e">
        <f t="shared" si="1"/>
        <v>#DIV/0!</v>
      </c>
      <c r="H30" s="9" t="e">
        <f>E30/#REF!</f>
        <v>#REF!</v>
      </c>
      <c r="I30" s="5" t="e">
        <f>C30/B30</f>
        <v>#DIV/0!</v>
      </c>
    </row>
    <row r="31" spans="1:14" x14ac:dyDescent="0.25">
      <c r="E31" s="9"/>
      <c r="F31" s="9" t="e">
        <f t="shared" si="0"/>
        <v>#DIV/0!</v>
      </c>
      <c r="G31" s="9" t="e">
        <f t="shared" si="1"/>
        <v>#DIV/0!</v>
      </c>
      <c r="H31" s="9" t="e">
        <f>E31/#REF!</f>
        <v>#REF!</v>
      </c>
      <c r="I31" t="e">
        <f>#REF!/B31</f>
        <v>#REF!</v>
      </c>
    </row>
    <row r="32" spans="1:14" x14ac:dyDescent="0.25">
      <c r="E32" s="47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</row>
    <row r="34" spans="1:8" x14ac:dyDescent="0.25">
      <c r="A34">
        <f>79.17*10.764</f>
        <v>852.18588</v>
      </c>
      <c r="B34" s="23">
        <v>17000000</v>
      </c>
      <c r="C34">
        <f t="shared" ref="C34:C39" si="2">B34/A34</f>
        <v>19948.699455100101</v>
      </c>
      <c r="D34" s="4">
        <f>B15/C34</f>
        <v>1.0025716235294118</v>
      </c>
      <c r="H34" s="4"/>
    </row>
    <row r="35" spans="1:8" x14ac:dyDescent="0.25">
      <c r="C35" t="e">
        <f t="shared" si="2"/>
        <v>#DIV/0!</v>
      </c>
      <c r="D35" s="4" t="e">
        <f>B16/C35</f>
        <v>#DIV/0!</v>
      </c>
      <c r="H35" s="4"/>
    </row>
    <row r="36" spans="1:8" x14ac:dyDescent="0.25">
      <c r="C36" t="e">
        <f t="shared" si="2"/>
        <v>#DIV/0!</v>
      </c>
      <c r="D36" s="4" t="e">
        <f>B15/C36</f>
        <v>#DIV/0!</v>
      </c>
    </row>
    <row r="37" spans="1:8" ht="15.75" x14ac:dyDescent="0.25">
      <c r="A37" s="11"/>
      <c r="C37" t="e">
        <f t="shared" si="2"/>
        <v>#DIV/0!</v>
      </c>
    </row>
    <row r="38" spans="1:8" ht="15.75" x14ac:dyDescent="0.25">
      <c r="A38" s="11"/>
      <c r="C38" t="e">
        <f t="shared" si="2"/>
        <v>#DIV/0!</v>
      </c>
    </row>
    <row r="39" spans="1:8" ht="15.75" x14ac:dyDescent="0.25">
      <c r="A39" s="11"/>
      <c r="C39" t="e">
        <f t="shared" si="2"/>
        <v>#DIV/0!</v>
      </c>
    </row>
    <row r="40" spans="1:8" ht="15.75" x14ac:dyDescent="0.25">
      <c r="A40" s="11"/>
    </row>
    <row r="41" spans="1:8" ht="15.75" x14ac:dyDescent="0.25">
      <c r="A41" s="11"/>
    </row>
    <row r="42" spans="1:8" ht="15.75" x14ac:dyDescent="0.25">
      <c r="A42" s="11"/>
    </row>
    <row r="43" spans="1:8" ht="15.75" x14ac:dyDescent="0.25">
      <c r="A43" s="11"/>
    </row>
    <row r="63" spans="3:5" x14ac:dyDescent="0.25">
      <c r="C63" s="4"/>
      <c r="D63" s="4"/>
      <c r="E63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H1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2024-12-18T07:23:21Z</dcterms:modified>
</cp:coreProperties>
</file>