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ta Sahakari Bank\Dadar (West)\SwapnilKumar Natwarlal Kosadia\"/>
    </mc:Choice>
  </mc:AlternateContent>
  <xr:revisionPtr revIDLastSave="0" documentId="13_ncr:1_{22F203B6-CBE8-4708-A49F-0C7479D9C67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3" i="4"/>
  <c r="P2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<sst xmlns="http://schemas.openxmlformats.org/spreadsheetml/2006/main" count="130" uniqueCount="87">
  <si>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</si>
  <si>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</si>
  <si>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</si>
  <si>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</si>
  <si>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</si>
  <si>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</si>
  <si>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</si>
  <si>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</si>
  <si>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</si>
  <si>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</si>
  <si>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</si>
  <si>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</si>
  <si>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</si>
  <si>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</si>
  <si>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</si>
  <si>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</si>
  <si>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</si>
  <si>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</si>
  <si>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</si>
  <si>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</si>
  <si>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</si>
  <si>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</si>
  <si>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</si>
  <si>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</si>
  <si>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</si>
  <si>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</si>
  <si>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</si>
  <si>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</si>
  <si>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</si>
  <si>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</si>
  <si>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</si>
  <si>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</si>
  <si>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</si>
  <si>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</si>
  <si>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</si>
  <si>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</si>
  <si>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</si>
  <si>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</si>
  <si>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</si>
  <si>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</si>
  <si>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</si>
  <si>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</si>
  <si>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</si>
  <si>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</si>
  <si>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</si>
  <si>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</si>
  <si>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</si>
  <si>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</si>
  <si>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</si>
  <si>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</si>
  <si>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</si>
  <si>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</si>
  <si>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</si>
  <si>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</si>
  <si>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</si>
  <si>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</si>
  <si>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</si>
  <si>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</si>
  <si>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</si>
  <si>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</si>
  <si>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</si>
  <si>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</si>
  <si>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</si>
  <si>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</si>
  <si>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</si>
  <si>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</si>
  <si>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</si>
  <si>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</si>
  <si>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</si>
  <si>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</si>
  <si>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</si>
  <si>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</si>
  <si>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</si>
  <si>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</si>
  <si>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</si>
  <si>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</si>
  <si>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</si>
  <si>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</si>
  <si>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</si>
  <si>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</si>
  <si>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</si>
  <si>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</si>
  <si>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</si>
  <si>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</si>
  <si>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13.12.2024</t>
  </si>
  <si>
    <t>IGR-03.10.24</t>
  </si>
  <si>
    <t>IGR-26.09.24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</si>
</sst>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DF020-D944-472F-BDE6-5845F34F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3BA36-3139-45E6-BC88-8298C5A1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FFC6F5-2534-469D-8EB7-DC417F6F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747D3-0889-4EC0-94A5-962EA124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DEC7C-17FF-4D9D-830F-03B381F70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0F6F43-5DB7-4170-87CE-3A94F224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C8C7C-22C5-45BB-84D5-B15E3C33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272929.98499999999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302329.98499999999</v>
      </c>
      <c r="D9" s="58" t="s">
        <v>62</v>
      </c>
      <c r="E9" s="59">
        <f>C9/10.764</f>
        <v>28087.140932738759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F30" sqref="F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22500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562.5</v>
      </c>
      <c r="D12" s="22"/>
    </row>
    <row r="13" spans="1:5" x14ac:dyDescent="0.25">
      <c r="A13" s="15" t="s">
        <v>22</v>
      </c>
      <c r="B13" s="18"/>
      <c r="C13" s="19">
        <f>C6-C12</f>
        <v>1937.5</v>
      </c>
      <c r="D13" s="22"/>
    </row>
    <row r="14" spans="1:5" x14ac:dyDescent="0.25">
      <c r="A14" s="15" t="s">
        <v>15</v>
      </c>
      <c r="B14" s="18"/>
      <c r="C14" s="19">
        <f>C5</f>
        <v>22500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24437.5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323</v>
      </c>
      <c r="D18" s="24"/>
    </row>
    <row r="19" spans="1:5" x14ac:dyDescent="0.25">
      <c r="A19" s="15" t="s">
        <v>74</v>
      </c>
      <c r="B19" s="6"/>
      <c r="C19" s="30">
        <f>C18*C16</f>
        <v>7893312.5</v>
      </c>
      <c r="D19" s="72"/>
      <c r="E19" s="65"/>
    </row>
    <row r="20" spans="1:5" x14ac:dyDescent="0.25">
      <c r="A20" s="15" t="s">
        <v>24</v>
      </c>
      <c r="C20" s="31">
        <f>C19*90%</f>
        <v>7103981.25</v>
      </c>
      <c r="D20" s="30"/>
      <c r="E20" s="65"/>
    </row>
    <row r="21" spans="1:5" x14ac:dyDescent="0.25">
      <c r="A21" s="15" t="s">
        <v>25</v>
      </c>
      <c r="C21" s="31">
        <f>C19*80%</f>
        <v>6314650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807500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16444.401041666668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6" sqref="G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224.24999999999997</v>
      </c>
      <c r="C2" s="4">
        <f t="shared" ref="C2:C16" si="1">B2*1.2</f>
        <v>269.09999999999997</v>
      </c>
      <c r="D2" s="4">
        <f t="shared" ref="D2:D16" si="2">C2*1.2</f>
        <v>322.91999999999996</v>
      </c>
      <c r="E2" s="5">
        <f t="shared" ref="E2:E16" si="3">R2</f>
        <v>7000000</v>
      </c>
      <c r="F2" s="4">
        <f t="shared" ref="F2:F15" si="4">ROUND((E2/B2),0)</f>
        <v>31215</v>
      </c>
      <c r="G2" s="4">
        <f t="shared" ref="G2:G15" si="5">ROUND((E2/C2),0)</f>
        <v>26013</v>
      </c>
      <c r="H2" s="4">
        <f t="shared" ref="H2:H15" si="6">ROUND((E2/D2),0)</f>
        <v>21677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25*10.764</f>
        <v>269.09999999999997</v>
      </c>
      <c r="Q2">
        <f t="shared" ref="Q2:Q10" si="9">P2/1.2</f>
        <v>224.24999999999997</v>
      </c>
      <c r="R2" s="2">
        <v>7000000</v>
      </c>
      <c r="S2" s="2" t="s">
        <v>85</v>
      </c>
    </row>
    <row r="3" spans="1:19" x14ac:dyDescent="0.25">
      <c r="A3" s="4">
        <v>2</v>
      </c>
      <c r="B3" s="4">
        <f t="shared" si="0"/>
        <v>269.09999999999997</v>
      </c>
      <c r="C3" s="4">
        <f t="shared" si="1"/>
        <v>322.91999999999996</v>
      </c>
      <c r="D3" s="4">
        <f t="shared" si="2"/>
        <v>387.50399999999996</v>
      </c>
      <c r="E3" s="5">
        <f t="shared" si="3"/>
        <v>7500000</v>
      </c>
      <c r="F3" s="4">
        <f t="shared" si="4"/>
        <v>27871</v>
      </c>
      <c r="G3" s="74">
        <f t="shared" si="5"/>
        <v>23226</v>
      </c>
      <c r="H3" s="74">
        <f t="shared" si="6"/>
        <v>19355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30*10.764</f>
        <v>322.91999999999996</v>
      </c>
      <c r="Q3" s="7">
        <f t="shared" si="9"/>
        <v>269.09999999999997</v>
      </c>
      <c r="R3" s="75">
        <v>7500000</v>
      </c>
      <c r="S3" s="75" t="s">
        <v>86</v>
      </c>
    </row>
    <row r="4" spans="1:19" x14ac:dyDescent="0.25">
      <c r="A4" s="4">
        <v>3</v>
      </c>
      <c r="B4" s="4">
        <f t="shared" si="0"/>
        <v>269.09999999999997</v>
      </c>
      <c r="C4" s="4">
        <f t="shared" si="1"/>
        <v>322.91999999999996</v>
      </c>
      <c r="D4" s="4">
        <f t="shared" si="2"/>
        <v>387.50399999999996</v>
      </c>
      <c r="E4" s="5">
        <f t="shared" si="3"/>
        <v>8500000</v>
      </c>
      <c r="F4" s="4">
        <f t="shared" si="4"/>
        <v>31587</v>
      </c>
      <c r="G4" s="74">
        <f t="shared" si="5"/>
        <v>26322</v>
      </c>
      <c r="H4" s="74">
        <f t="shared" si="6"/>
        <v>21935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>30*10.764</f>
        <v>322.91999999999996</v>
      </c>
      <c r="Q4" s="7">
        <f t="shared" si="9"/>
        <v>269.09999999999997</v>
      </c>
      <c r="R4" s="75">
        <v>8500000</v>
      </c>
      <c r="S4" s="75" t="s">
        <v>86</v>
      </c>
    </row>
    <row r="5" spans="1:19" x14ac:dyDescent="0.25">
      <c r="A5" s="4">
        <v>4</v>
      </c>
      <c r="B5" s="4">
        <f t="shared" si="0"/>
        <v>333.33333333333337</v>
      </c>
      <c r="C5" s="4">
        <f t="shared" si="1"/>
        <v>400.00000000000006</v>
      </c>
      <c r="D5" s="4">
        <f t="shared" si="2"/>
        <v>480.00000000000006</v>
      </c>
      <c r="E5" s="5">
        <f t="shared" si="3"/>
        <v>9900000</v>
      </c>
      <c r="F5" s="4">
        <f t="shared" si="4"/>
        <v>29700</v>
      </c>
      <c r="G5" s="74">
        <f t="shared" si="5"/>
        <v>24750</v>
      </c>
      <c r="H5" s="74">
        <f t="shared" si="6"/>
        <v>20625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400</v>
      </c>
      <c r="Q5" s="7">
        <f t="shared" si="9"/>
        <v>333.33333333333337</v>
      </c>
      <c r="R5" s="75">
        <v>9900000</v>
      </c>
      <c r="S5" s="2"/>
    </row>
    <row r="6" spans="1:19" x14ac:dyDescent="0.25">
      <c r="A6" s="4">
        <v>5</v>
      </c>
      <c r="B6" s="4">
        <f t="shared" si="0"/>
        <v>187.5</v>
      </c>
      <c r="C6" s="4">
        <f t="shared" si="1"/>
        <v>225</v>
      </c>
      <c r="D6" s="4">
        <f t="shared" si="2"/>
        <v>270</v>
      </c>
      <c r="E6" s="5">
        <f t="shared" si="3"/>
        <v>6500000</v>
      </c>
      <c r="F6" s="4">
        <f t="shared" si="4"/>
        <v>34667</v>
      </c>
      <c r="G6" s="74">
        <f t="shared" si="5"/>
        <v>28889</v>
      </c>
      <c r="H6" s="74">
        <f t="shared" si="6"/>
        <v>24074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225</v>
      </c>
      <c r="Q6" s="7">
        <f t="shared" si="9"/>
        <v>187.5</v>
      </c>
      <c r="R6" s="75">
        <v>6500000</v>
      </c>
      <c r="S6" s="2"/>
    </row>
    <row r="7" spans="1:19" x14ac:dyDescent="0.25">
      <c r="A7" s="4">
        <v>6</v>
      </c>
      <c r="B7" s="4">
        <f t="shared" si="0"/>
        <v>208.33333333333334</v>
      </c>
      <c r="C7" s="4">
        <f t="shared" si="1"/>
        <v>250</v>
      </c>
      <c r="D7" s="4">
        <f t="shared" si="2"/>
        <v>300</v>
      </c>
      <c r="E7" s="5">
        <f t="shared" si="3"/>
        <v>9500000</v>
      </c>
      <c r="F7" s="4">
        <f t="shared" si="4"/>
        <v>45600</v>
      </c>
      <c r="G7" s="4">
        <f t="shared" si="5"/>
        <v>38000</v>
      </c>
      <c r="H7" s="4">
        <f t="shared" si="6"/>
        <v>31667</v>
      </c>
      <c r="I7" s="4">
        <f t="shared" si="7"/>
        <v>0</v>
      </c>
      <c r="J7" s="4">
        <f t="shared" si="8"/>
        <v>0</v>
      </c>
      <c r="O7">
        <v>0</v>
      </c>
      <c r="P7">
        <v>250</v>
      </c>
      <c r="Q7">
        <f t="shared" si="9"/>
        <v>208.33333333333334</v>
      </c>
      <c r="R7" s="2">
        <v>9500000</v>
      </c>
      <c r="S7" s="2"/>
    </row>
    <row r="8" spans="1:19" x14ac:dyDescent="0.25">
      <c r="A8" s="4">
        <v>7</v>
      </c>
      <c r="B8" s="4">
        <f t="shared" si="0"/>
        <v>791.66666666666674</v>
      </c>
      <c r="C8" s="4">
        <f t="shared" si="1"/>
        <v>950</v>
      </c>
      <c r="D8" s="4">
        <f t="shared" si="2"/>
        <v>1140</v>
      </c>
      <c r="E8" s="5">
        <f t="shared" si="3"/>
        <v>9500000</v>
      </c>
      <c r="F8" s="4">
        <f t="shared" si="4"/>
        <v>12000</v>
      </c>
      <c r="G8" s="4">
        <f t="shared" si="5"/>
        <v>10000</v>
      </c>
      <c r="H8" s="4">
        <f t="shared" si="6"/>
        <v>8333</v>
      </c>
      <c r="I8" s="4">
        <f t="shared" si="7"/>
        <v>0</v>
      </c>
      <c r="J8" s="4">
        <f t="shared" si="8"/>
        <v>0</v>
      </c>
      <c r="O8">
        <v>0</v>
      </c>
      <c r="P8">
        <v>950</v>
      </c>
      <c r="Q8">
        <f t="shared" si="9"/>
        <v>791.66666666666674</v>
      </c>
      <c r="R8" s="2">
        <v>9500000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2:P10" si="10">O9/1.2</f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>
        <v>6850000</v>
      </c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2024-12-18T11:15:26Z</dcterms:modified>
</cp:coreProperties>
</file>