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C4F1F9E-DEDE-4BB9-801C-3D3CC403C2E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" i="1" l="1"/>
  <c r="A35" i="1" l="1"/>
  <c r="C27" i="1" l="1"/>
  <c r="E5" i="1"/>
  <c r="B20" i="1" l="1"/>
  <c r="C40" i="1" l="1"/>
  <c r="C39" i="1"/>
  <c r="C38" i="1"/>
  <c r="B10" i="1" l="1"/>
  <c r="B11" i="1" s="1"/>
  <c r="B8" i="1"/>
  <c r="B6" i="1"/>
  <c r="B5" i="1"/>
  <c r="B14" i="1" s="1"/>
  <c r="C21" i="1" l="1"/>
  <c r="B12" i="1"/>
  <c r="B13" i="1" s="1"/>
  <c r="B15" i="1"/>
  <c r="B17" i="1" l="1"/>
  <c r="B18" i="1" s="1"/>
  <c r="C37" i="1"/>
  <c r="D37" i="1" s="1"/>
  <c r="C36" i="1"/>
  <c r="D36" i="1" s="1"/>
  <c r="C35" i="1"/>
  <c r="D35" i="1" s="1"/>
  <c r="B21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<sst xmlns="http://schemas.openxmlformats.org/spreadsheetml/2006/main" count="31" uniqueCount="29">
  <si>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</si>
  <si>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</si>
  <si>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</si>
  <si>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</si>
  <si>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</si>
  <si>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</si>
  <si>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</si>
  <si>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</si>
  <si>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</si>
  <si>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</si>
  <si>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</si>
  <si>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</si>
  <si>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</si>
  <si>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</si>
  <si>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</si>
  <si>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</si>
  <si>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</si>
  <si>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</si>
  <si>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</si>
  <si>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</si>
  <si>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</si>
  <si>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</si>
  <si>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</si>
  <si>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</si>
  <si>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DV</t>
  </si>
  <si>
    <t>Measurement carpet</t>
  </si>
  <si>
    <t>RV</t>
  </si>
  <si>
    <t>Built up are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</si>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</sst>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A51C3-8F6C-4F57-9E8C-6F455D4E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97539" cy="82593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267928</xdr:colOff>
      <xdr:row>40</xdr:row>
      <xdr:rowOff>86801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BDD82E-4570-4DD7-9AE8-5429C7F87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0"/>
          <a:ext cx="8802328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D2428-9D14-4D5E-AEE5-596C8C34C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07832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37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B66704-5332-40A6-B0BD-62CACB16F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7106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277199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3ADE5-1A74-4F8A-AF90-E62AA0CB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2799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 t="s">
        <v>23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19500</v>
      </c>
      <c r="C3" s="24"/>
      <c r="D3" s="4"/>
      <c r="E3" s="25">
        <v>0</v>
      </c>
      <c r="F3" s="26">
        <v>2024</v>
      </c>
      <c r="G3" s="27">
        <f>F3-E3</f>
        <v>2024</v>
      </c>
      <c r="L3" s="1"/>
      <c r="M3" s="2"/>
    </row>
    <row r="4" spans="1:13" ht="33" x14ac:dyDescent="0.3">
      <c r="A4" s="28" t="s">
        <v>1</v>
      </c>
      <c r="B4" s="10">
        <v>2800</v>
      </c>
      <c r="C4" s="24"/>
      <c r="D4" s="4"/>
      <c r="E4" t="s">
        <v>22</v>
      </c>
      <c r="F4" s="26" t="s">
        <v>27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16700</v>
      </c>
      <c r="C5" s="24"/>
      <c r="D5" s="4"/>
      <c r="E5">
        <f>41.99*10.764</f>
        <v>451.98036000000002</v>
      </c>
      <c r="F5">
        <f>E5*1.1</f>
        <v>497.17839600000008</v>
      </c>
      <c r="G5" s="7"/>
      <c r="L5" s="1"/>
      <c r="M5" s="2"/>
    </row>
    <row r="6" spans="1:13" ht="16.5" x14ac:dyDescent="0.3">
      <c r="A6" s="20" t="s">
        <v>3</v>
      </c>
      <c r="B6" s="10">
        <f>B4</f>
        <v>2800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0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60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0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</v>
      </c>
      <c r="C11" s="36"/>
      <c r="D11" s="37"/>
      <c r="E11" t="s">
        <v>25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0</v>
      </c>
      <c r="C12" s="38"/>
      <c r="D12" s="39"/>
      <c r="G12" s="33"/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2800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16700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19500</v>
      </c>
      <c r="C15" s="24"/>
      <c r="D15" s="4"/>
      <c r="G15" s="33"/>
      <c r="H15" s="15"/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452</v>
      </c>
      <c r="C16" s="41"/>
      <c r="D16" s="4"/>
      <c r="E16" s="3"/>
      <c r="F16" s="3"/>
      <c r="G16" s="3"/>
      <c r="H16" s="4"/>
      <c r="M16" s="14"/>
    </row>
    <row r="17" spans="1:14" ht="16.5" x14ac:dyDescent="0.3">
      <c r="A17" s="41" t="s">
        <v>11</v>
      </c>
      <c r="B17" s="42">
        <f>B16*B15</f>
        <v>8814000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26</v>
      </c>
      <c r="B18" s="42">
        <f>B17*0.98</f>
        <v>8637720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24</v>
      </c>
      <c r="B19" s="42">
        <f>B17*0.8</f>
        <v>7051200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12</v>
      </c>
      <c r="B20" s="42">
        <f>418*B4</f>
        <v>1170400</v>
      </c>
      <c r="C20" s="42"/>
      <c r="D20" s="4"/>
      <c r="E20" s="4"/>
      <c r="F20" s="3"/>
    </row>
    <row r="21" spans="1:14" ht="16.5" x14ac:dyDescent="0.3">
      <c r="A21" s="40" t="s">
        <v>16</v>
      </c>
      <c r="B21" s="42">
        <f>B17*0.025/12</f>
        <v>18362.5</v>
      </c>
      <c r="C21" s="42">
        <f>C17*0.032/12</f>
        <v>0</v>
      </c>
      <c r="D21" s="4"/>
      <c r="E21" s="4"/>
      <c r="F21" s="3"/>
    </row>
    <row r="22" spans="1:14" x14ac:dyDescent="0.25">
      <c r="B22" s="45"/>
    </row>
    <row r="23" spans="1:14" x14ac:dyDescent="0.25">
      <c r="B23" s="45"/>
    </row>
    <row r="25" spans="1:14" x14ac:dyDescent="0.25">
      <c r="C25" t="s">
        <v>14</v>
      </c>
    </row>
    <row r="26" spans="1:14" x14ac:dyDescent="0.25">
      <c r="B26" s="46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6">
        <v>452</v>
      </c>
      <c r="C27" s="5">
        <f>B27*1.1</f>
        <v>497.20000000000005</v>
      </c>
      <c r="D27" s="5"/>
      <c r="E27" s="5">
        <v>8800000</v>
      </c>
      <c r="F27" s="6">
        <f t="shared" ref="F27:F33" si="0">E27/B27</f>
        <v>19469.026548672566</v>
      </c>
      <c r="G27" s="6">
        <f>E27/C27</f>
        <v>17699.115044247785</v>
      </c>
      <c r="H27" s="6" t="e">
        <f>E27/#REF!</f>
        <v>#REF!</v>
      </c>
      <c r="I27" s="5">
        <f>C27/B27</f>
        <v>1.1000000000000001</v>
      </c>
      <c r="J27" s="8"/>
    </row>
    <row r="28" spans="1:14" ht="17.25" x14ac:dyDescent="0.3">
      <c r="B28" s="46">
        <v>655</v>
      </c>
      <c r="C28" s="5"/>
      <c r="D28" s="5"/>
      <c r="E28" s="5">
        <v>13500000</v>
      </c>
      <c r="F28" s="6">
        <f t="shared" si="0"/>
        <v>20610.687022900762</v>
      </c>
      <c r="G28" s="6" t="e">
        <f>E28/C28</f>
        <v>#DIV/0!</v>
      </c>
      <c r="H28" s="6" t="e">
        <f>E28/#REF!</f>
        <v>#REF!</v>
      </c>
      <c r="I28" s="5">
        <f>C28/B28</f>
        <v>0</v>
      </c>
      <c r="J28" s="8"/>
    </row>
    <row r="29" spans="1:14" x14ac:dyDescent="0.25">
      <c r="B29" s="46">
        <v>410</v>
      </c>
      <c r="C29" s="5"/>
      <c r="D29" s="5"/>
      <c r="E29" s="6">
        <v>8800000</v>
      </c>
      <c r="F29" s="6">
        <f t="shared" si="0"/>
        <v>21463.414634146342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6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6"/>
      <c r="C31" s="47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8" x14ac:dyDescent="0.25">
      <c r="E33" s="47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8" x14ac:dyDescent="0.25">
      <c r="A35">
        <f>57.6*10.764</f>
        <v>620.00639999999999</v>
      </c>
      <c r="C35">
        <f t="shared" ref="C35:C40" si="2">B35/A35</f>
        <v>0</v>
      </c>
      <c r="D35" s="4" t="e">
        <f>B15/C35</f>
        <v>#DIV/0!</v>
      </c>
      <c r="H35" s="4"/>
    </row>
    <row r="36" spans="1:8" x14ac:dyDescent="0.25">
      <c r="C36" t="e">
        <f t="shared" si="2"/>
        <v>#DIV/0!</v>
      </c>
      <c r="D36" s="4" t="e">
        <f>B16/C36</f>
        <v>#DIV/0!</v>
      </c>
      <c r="H36" s="4"/>
    </row>
    <row r="37" spans="1:8" x14ac:dyDescent="0.25">
      <c r="C37" t="e">
        <f t="shared" si="2"/>
        <v>#DIV/0!</v>
      </c>
      <c r="D37" s="4" t="e">
        <f>B15/C37</f>
        <v>#DIV/0!</v>
      </c>
    </row>
    <row r="38" spans="1:8" ht="15.75" x14ac:dyDescent="0.25">
      <c r="A38" s="11"/>
      <c r="C38" t="e">
        <f t="shared" si="2"/>
        <v>#DIV/0!</v>
      </c>
    </row>
    <row r="39" spans="1:8" ht="15.75" x14ac:dyDescent="0.25">
      <c r="A39" s="11"/>
      <c r="C39" t="e">
        <f t="shared" si="2"/>
        <v>#DIV/0!</v>
      </c>
    </row>
    <row r="40" spans="1:8" ht="15.75" x14ac:dyDescent="0.25">
      <c r="A40" s="11"/>
      <c r="C40" t="e">
        <f t="shared" si="2"/>
        <v>#DIV/0!</v>
      </c>
    </row>
    <row r="41" spans="1:8" ht="15.75" x14ac:dyDescent="0.25">
      <c r="A41" s="11"/>
    </row>
    <row r="42" spans="1:8" ht="15.75" x14ac:dyDescent="0.25">
      <c r="A42" s="11"/>
    </row>
    <row r="43" spans="1:8" ht="15.75" x14ac:dyDescent="0.25">
      <c r="A43" s="11"/>
    </row>
    <row r="44" spans="1:8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Q15:Q16"/>
  <sheetViews>
    <sheetView workbookViewId="0">
      <selection activeCell="R24" sqref="R24"/>
    </sheetView>
  </sheetViews>
  <sheetFormatPr defaultRowHeight="15" x14ac:dyDescent="0.25"/>
  <sheetData>
    <row r="15" spans="17:17" x14ac:dyDescent="0.25">
      <c r="Q15">
        <v>6400</v>
      </c>
    </row>
    <row r="16" spans="17:17" x14ac:dyDescent="0.25">
      <c r="Q16" t="s">
        <v>28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2024-12-18T07:55:28Z</dcterms:modified>
</cp:coreProperties>
</file>