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Chinchpokli (East)\Ketan Somnath Ghige\"/>
    </mc:Choice>
  </mc:AlternateContent>
  <xr:revisionPtr revIDLastSave="0" documentId="13_ncr:1_{E3853D23-4112-49CA-8FDA-68F0A0325DD8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" i="4" l="1"/>
  <c r="G31" i="4"/>
  <c r="C12" i="25" l="1"/>
  <c r="C5" i="25" l="1"/>
  <c r="C4" i="25"/>
  <c r="C3" i="25"/>
  <c r="P2" i="4"/>
  <c r="P3" i="4"/>
  <c r="Q3" i="4" s="1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3" i="4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<sst xmlns="http://schemas.openxmlformats.org/spreadsheetml/2006/main" count="128" uniqueCount="86">
  <si>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</si>
  <si>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</si>
  <si>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</si>
  <si>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</si>
  <si>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</si>
  <si>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</si>
  <si>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</si>
  <si>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</si>
  <si>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</si>
  <si>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</si>
  <si>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</si>
  <si>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</si>
  <si>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</si>
  <si>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</si>
  <si>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</si>
  <si>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</si>
  <si>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</si>
  <si>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</si>
  <si>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</si>
  <si>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</si>
  <si>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</si>
  <si>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</si>
  <si>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</si>
  <si>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</si>
  <si>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</si>
  <si>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</si>
  <si>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</si>
  <si>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</si>
  <si>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</si>
  <si>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</si>
  <si>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</si>
  <si>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</si>
  <si>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</si>
  <si>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</si>
  <si>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</si>
  <si>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</si>
  <si>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</si>
  <si>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</si>
  <si>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</si>
  <si>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</si>
  <si>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</si>
  <si>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</si>
  <si>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</si>
  <si>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</si>
  <si>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</si>
  <si>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</si>
  <si>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</si>
  <si>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</si>
  <si>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</si>
  <si>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</si>
  <si>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</si>
  <si>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</si>
  <si>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</si>
  <si>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</si>
  <si>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</si>
  <si>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</si>
  <si>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</si>
  <si>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</si>
  <si>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</si>
  <si>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</si>
  <si>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</si>
  <si>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</si>
  <si>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</si>
  <si>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</si>
  <si>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</si>
  <si>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</si>
  <si>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</si>
  <si>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</si>
  <si>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</si>
  <si>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</si>
  <si>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</si>
  <si>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</si>
  <si>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</si>
  <si>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</si>
  <si>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</si>
  <si>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</si>
  <si>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</si>
  <si>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</si>
  <si>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</si>
  <si>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</si>
  <si>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</si>
  <si>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</si>
  <si>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</si>
  <si>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</si>
  <si>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05.12.2024</t>
  </si>
  <si>
    <t>IGR-27.01.24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</si>
</sst>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2" fillId="5" borderId="9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0</xdr:rowOff>
    </xdr:from>
    <xdr:to>
      <xdr:col>27</xdr:col>
      <xdr:colOff>201974</xdr:colOff>
      <xdr:row>38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D46A7-842E-4709-9674-8AEFA56C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0"/>
          <a:ext cx="13965599" cy="77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A6367-250F-4011-AC76-9BBB8835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J17" sqref="J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9000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6500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6500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9000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475</v>
      </c>
      <c r="D18" s="24"/>
    </row>
    <row r="19" spans="1:5" x14ac:dyDescent="0.25">
      <c r="A19" s="15" t="s">
        <v>24</v>
      </c>
      <c r="B19" s="6"/>
      <c r="C19" s="30">
        <f>C18*C16</f>
        <v>4275000</v>
      </c>
      <c r="D19" s="72"/>
      <c r="E19" s="65"/>
    </row>
    <row r="20" spans="1:5" x14ac:dyDescent="0.25">
      <c r="A20" s="15" t="s">
        <v>24</v>
      </c>
      <c r="C20" s="31">
        <f>C19*90%</f>
        <v>3847500</v>
      </c>
      <c r="D20" s="30"/>
      <c r="E20" s="65"/>
    </row>
    <row r="21" spans="1:5" x14ac:dyDescent="0.25">
      <c r="A21" s="15" t="s">
        <v>25</v>
      </c>
      <c r="C21" s="31">
        <f>C19*80%</f>
        <v>3420000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1187500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8906.25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0" sqref="G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322.05887999999999</v>
      </c>
      <c r="C2" s="4">
        <f t="shared" ref="C2:C16" si="1">B2*1.2</f>
        <v>386.47065599999996</v>
      </c>
      <c r="D2" s="4">
        <f t="shared" ref="D2:D16" si="2">C2*1.2</f>
        <v>463.76478719999994</v>
      </c>
      <c r="E2" s="5">
        <f t="shared" ref="E2:E16" si="3">R2</f>
        <v>2369120</v>
      </c>
      <c r="F2" s="4">
        <f t="shared" ref="F2:F15" si="4">ROUND((E2/B2),0)</f>
        <v>7356</v>
      </c>
      <c r="G2" s="4">
        <f t="shared" ref="G2:G15" si="5">ROUND((E2/C2),0)</f>
        <v>6130</v>
      </c>
      <c r="H2" s="4">
        <f t="shared" ref="H2:H15" si="6">ROUND((E2/D2),0)</f>
        <v>5108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29.92*10.764</f>
        <v>322.05887999999999</v>
      </c>
      <c r="R2" s="74">
        <v>2369120</v>
      </c>
      <c r="S2" s="2" t="s">
        <v>85</v>
      </c>
    </row>
    <row r="3" spans="1:19" x14ac:dyDescent="0.25">
      <c r="A3" s="4">
        <v>2</v>
      </c>
      <c r="B3" s="4">
        <f t="shared" si="0"/>
        <v>0</v>
      </c>
      <c r="C3" s="4">
        <f t="shared" si="1"/>
        <v>0</v>
      </c>
      <c r="D3" s="4">
        <f t="shared" si="2"/>
        <v>0</v>
      </c>
      <c r="E3" s="5">
        <f t="shared" si="3"/>
        <v>0</v>
      </c>
      <c r="F3" s="4" t="e">
        <f t="shared" si="4"/>
        <v>#DIV/0!</v>
      </c>
      <c r="G3" s="4" t="e">
        <f t="shared" si="5"/>
        <v>#DIV/0!</v>
      </c>
      <c r="H3" s="4" t="e">
        <f t="shared" si="6"/>
        <v>#DIV/0!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 t="shared" ref="Q2:Q10" si="10">P3/1.2</f>
        <v>0</v>
      </c>
      <c r="R3" s="2">
        <v>0</v>
      </c>
      <c r="S3" s="2"/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si="10"/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 t="s">
        <v>84</v>
      </c>
      <c r="F28" s="52" t="s">
        <v>83</v>
      </c>
      <c r="G28" s="52">
        <v>475</v>
      </c>
    </row>
    <row r="29" spans="1:19" s="10" customFormat="1" x14ac:dyDescent="0.25">
      <c r="C29" s="67" t="s">
        <v>1</v>
      </c>
      <c r="D29" s="67">
        <v>4000960</v>
      </c>
      <c r="F29" s="52" t="s">
        <v>71</v>
      </c>
      <c r="G29" s="52">
        <v>523</v>
      </c>
      <c r="H29" s="10">
        <f>G29/G28</f>
        <v>1.1010526315789473</v>
      </c>
    </row>
    <row r="30" spans="1:19" s="10" customFormat="1" x14ac:dyDescent="0.25">
      <c r="F30" s="52" t="s">
        <v>72</v>
      </c>
      <c r="G30" s="52">
        <v>8000</v>
      </c>
    </row>
    <row r="31" spans="1:19" s="10" customFormat="1" x14ac:dyDescent="0.25">
      <c r="C31" s="70"/>
      <c r="D31" s="70"/>
      <c r="F31" s="70" t="s">
        <v>73</v>
      </c>
      <c r="G31" s="70">
        <f>G28*G30</f>
        <v>3800000</v>
      </c>
      <c r="H31" s="10">
        <f>G31/D29</f>
        <v>0.94977205470687032</v>
      </c>
    </row>
    <row r="32" spans="1:19" s="10" customFormat="1" x14ac:dyDescent="0.25">
      <c r="C32" s="70"/>
      <c r="D32" s="70"/>
      <c r="F32" s="70" t="s">
        <v>24</v>
      </c>
      <c r="G32" s="70">
        <f>G31*90%</f>
        <v>3420000</v>
      </c>
    </row>
    <row r="33" spans="3:7" s="10" customFormat="1" x14ac:dyDescent="0.25">
      <c r="C33" s="70"/>
      <c r="D33" s="70"/>
      <c r="F33" s="70" t="s">
        <v>25</v>
      </c>
      <c r="G33" s="70">
        <f>G31*80%</f>
        <v>3040000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2024-12-16T11:42:21Z</dcterms:modified>
</cp:coreProperties>
</file>