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Yogesh Raut\"/>
    </mc:Choice>
  </mc:AlternateContent>
  <bookViews>
    <workbookView xWindow="0" yWindow="0" windowWidth="15360" windowHeight="7755" tabRatio="932" activeTab="6"/>
  </bookViews>
  <sheets>
    <sheet name="Depreciation" sheetId="25" r:id="rId1"/>
    <sheet name="Sheet2" sheetId="48" r:id="rId2"/>
    <sheet name="Sale plan" sheetId="24" r:id="rId3"/>
    <sheet name="Calculation" sheetId="23" r:id="rId4"/>
    <sheet name="Sheet3" sheetId="41" r:id="rId5"/>
    <sheet name="Sheet4" sheetId="42" r:id="rId6"/>
    <sheet name="IGR" sheetId="44" r:id="rId7"/>
    <sheet name="Sheet1" sheetId="4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D29" i="23"/>
  <c r="D28" i="23"/>
  <c r="D27" i="23"/>
  <c r="H37" i="23" l="1"/>
  <c r="I37" i="23" s="1"/>
  <c r="C17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0" i="23" s="1"/>
  <c r="B20" i="23" l="1"/>
  <c r="C21" i="23"/>
  <c r="C25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<sst xmlns="http://schemas.openxmlformats.org/spreadsheetml/2006/main" count="97" uniqueCount="76">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</sst>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9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4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12</xdr:row>
      <xdr:rowOff>47625</xdr:rowOff>
    </xdr:from>
    <xdr:to>
      <xdr:col>10</xdr:col>
      <xdr:colOff>352425</xdr:colOff>
      <xdr:row>30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333625"/>
          <a:ext cx="5734050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57150</xdr:rowOff>
    </xdr:from>
    <xdr:to>
      <xdr:col>9</xdr:col>
      <xdr:colOff>381000</xdr:colOff>
      <xdr:row>23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28650"/>
          <a:ext cx="5734050" cy="3752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201705</xdr:colOff>
      <xdr:row>0</xdr:row>
      <xdr:rowOff>0</xdr:rowOff>
    </xdr:from>
    <xdr:to>
      <xdr:col>12</xdr:col>
      <xdr:colOff>193030</xdr:colOff>
      <xdr:row>28</xdr:row>
      <xdr:rowOff>66000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3" y="0"/>
          <a:ext cx="6647619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="85" zoomScaleNormal="85"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29535</v>
      </c>
      <c r="F2" s="59"/>
      <c r="G2" s="105" t="s">
        <v>56</v>
      </c>
      <c r="H2" s="106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27500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27500</v>
      </c>
      <c r="D5" s="51" t="s">
        <v>49</v>
      </c>
      <c r="E5" s="52">
        <f>ROUND(C5/10.764,0)</f>
        <v>2555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5500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22000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22000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27500</v>
      </c>
      <c r="D10" s="51" t="s">
        <v>49</v>
      </c>
      <c r="E10" s="52">
        <f>ROUND(C10/10.764,0)</f>
        <v>2555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2023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1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59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59">
        <v>551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C16*2000</f>
        <v>1102000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C16*E10</f>
        <v>1407805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7"/>
      <c r="L1" s="107"/>
      <c r="M1" s="107"/>
      <c r="N1" s="107"/>
      <c r="O1" s="107"/>
      <c r="P1" s="107"/>
      <c r="Q1" s="107"/>
      <c r="R1" s="107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0" workbookViewId="0">
      <selection activeCell="F10" sqref="F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4000</v>
      </c>
      <c r="D3" s="15" t="s">
        <v>75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2000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0</v>
      </c>
      <c r="D7" s="19"/>
      <c r="F7" s="62"/>
      <c r="G7" s="62"/>
    </row>
    <row r="8" spans="1:8" x14ac:dyDescent="0.25">
      <c r="A8" s="9" t="s">
        <v>6</v>
      </c>
      <c r="B8" s="18"/>
      <c r="C8" s="19">
        <v>60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 x14ac:dyDescent="0.25">
      <c r="A11" s="9"/>
      <c r="B11" s="20"/>
      <c r="C11" s="21">
        <f>C10%</f>
        <v>0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2000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4000</v>
      </c>
      <c r="D16" s="15"/>
      <c r="E16" s="55"/>
      <c r="F16" s="62"/>
      <c r="G16" s="103"/>
    </row>
    <row r="17" spans="1:9" x14ac:dyDescent="0.25">
      <c r="B17" s="18"/>
      <c r="C17" s="19"/>
      <c r="D17" s="19"/>
      <c r="F17" s="62"/>
      <c r="G17" s="62"/>
    </row>
    <row r="18" spans="1:9" ht="16.5" x14ac:dyDescent="0.3">
      <c r="A18" s="22" t="s">
        <v>74</v>
      </c>
      <c r="B18" s="3"/>
      <c r="C18" s="60">
        <v>501</v>
      </c>
      <c r="D18" s="60"/>
      <c r="E18" s="61"/>
      <c r="F18" s="62"/>
      <c r="G18" s="62"/>
    </row>
    <row r="19" spans="1:9" x14ac:dyDescent="0.25">
      <c r="A19" s="9"/>
      <c r="B19" s="2"/>
      <c r="C19" s="24">
        <f>C18*C16</f>
        <v>2004000</v>
      </c>
      <c r="D19" s="62" t="s">
        <v>54</v>
      </c>
      <c r="E19" s="24"/>
      <c r="F19" s="62"/>
      <c r="G19" s="62"/>
    </row>
    <row r="20" spans="1:9" x14ac:dyDescent="0.25">
      <c r="A20" s="9"/>
      <c r="B20" s="55">
        <f>C20*0.9</f>
        <v>1623240</v>
      </c>
      <c r="C20" s="25">
        <f>C19*90%</f>
        <v>1803600</v>
      </c>
      <c r="D20" s="62" t="s">
        <v>12</v>
      </c>
      <c r="E20" s="25"/>
      <c r="F20" s="62"/>
      <c r="G20" s="62"/>
    </row>
    <row r="21" spans="1:9" x14ac:dyDescent="0.25">
      <c r="A21" s="9"/>
      <c r="C21" s="25">
        <f>C19*70%</f>
        <v>1402800</v>
      </c>
      <c r="D21" s="62" t="s">
        <v>13</v>
      </c>
      <c r="E21" s="25"/>
      <c r="F21" s="62"/>
      <c r="G21" s="62"/>
    </row>
    <row r="22" spans="1:9" x14ac:dyDescent="0.25">
      <c r="A22" s="9"/>
      <c r="F22" s="62"/>
      <c r="G22" s="62"/>
    </row>
    <row r="23" spans="1:9" x14ac:dyDescent="0.25">
      <c r="A23" s="26" t="s">
        <v>14</v>
      </c>
      <c r="B23" s="27"/>
      <c r="C23" s="28">
        <f>C4*C18</f>
        <v>1002000</v>
      </c>
      <c r="D23" s="28">
        <f>D4*D18</f>
        <v>0</v>
      </c>
    </row>
    <row r="24" spans="1:9" x14ac:dyDescent="0.25">
      <c r="A24" s="9" t="s">
        <v>15</v>
      </c>
    </row>
    <row r="25" spans="1:9" x14ac:dyDescent="0.25">
      <c r="A25" s="29" t="s">
        <v>16</v>
      </c>
      <c r="B25" s="10"/>
      <c r="C25" s="25">
        <f>C19*0.025/12</f>
        <v>4175</v>
      </c>
      <c r="D25" s="25"/>
      <c r="E25" s="59"/>
      <c r="F25" s="59"/>
      <c r="G25" s="59"/>
      <c r="H25" s="59"/>
      <c r="I25" s="59"/>
    </row>
    <row r="26" spans="1:9" x14ac:dyDescent="0.25">
      <c r="C26" s="25"/>
      <c r="D26" s="25"/>
      <c r="E26" s="59"/>
      <c r="F26" s="59"/>
      <c r="G26" s="59"/>
      <c r="H26" s="59"/>
      <c r="I26" s="59"/>
    </row>
    <row r="27" spans="1:9" x14ac:dyDescent="0.25">
      <c r="B27" s="2"/>
      <c r="C27" s="104">
        <v>34.299999999999997</v>
      </c>
      <c r="D27" s="108">
        <f>C27*10.764</f>
        <v>369.20519999999993</v>
      </c>
      <c r="E27" s="59"/>
      <c r="F27" s="59"/>
      <c r="G27" s="59"/>
      <c r="H27" s="59"/>
      <c r="I27" s="59"/>
    </row>
    <row r="28" spans="1:9" x14ac:dyDescent="0.25">
      <c r="C28" s="10">
        <v>12.2</v>
      </c>
      <c r="D28" s="108">
        <f>C28*10.764</f>
        <v>131.32079999999999</v>
      </c>
      <c r="E28" s="59"/>
      <c r="F28" s="59"/>
      <c r="G28" s="59"/>
      <c r="H28" s="59"/>
      <c r="I28" s="59"/>
    </row>
    <row r="29" spans="1:9" x14ac:dyDescent="0.25">
      <c r="C29"/>
      <c r="D29" s="104">
        <f>SUM(D27:D28)</f>
        <v>500.52599999999995</v>
      </c>
      <c r="E29" s="102">
        <f>D29*1.1</f>
        <v>550.57859999999994</v>
      </c>
      <c r="F29" s="59"/>
      <c r="G29" s="59"/>
      <c r="H29" s="59"/>
      <c r="I29" s="59"/>
    </row>
    <row r="30" spans="1:9" x14ac:dyDescent="0.25">
      <c r="C30"/>
      <c r="D30"/>
      <c r="E30" s="59"/>
      <c r="F30" s="59"/>
      <c r="G30" s="59"/>
      <c r="H30" s="59"/>
      <c r="I30" s="59"/>
    </row>
    <row r="31" spans="1:9" x14ac:dyDescent="0.25">
      <c r="C31"/>
      <c r="D31"/>
      <c r="E31" s="59"/>
      <c r="F31" s="59"/>
      <c r="G31" s="59"/>
      <c r="H31" s="59"/>
      <c r="I31" s="59"/>
    </row>
    <row r="32" spans="1:9" x14ac:dyDescent="0.25">
      <c r="C32"/>
      <c r="D32"/>
      <c r="E32" s="59"/>
      <c r="F32" s="59"/>
      <c r="G32" s="59"/>
      <c r="H32" s="59"/>
      <c r="I32" s="59"/>
    </row>
    <row r="33" spans="1:9" x14ac:dyDescent="0.25">
      <c r="C33"/>
      <c r="D33"/>
      <c r="E33" s="59"/>
      <c r="F33" s="59"/>
      <c r="G33" s="59"/>
      <c r="H33" s="102"/>
      <c r="I33" s="59"/>
    </row>
    <row r="34" spans="1:9" x14ac:dyDescent="0.25">
      <c r="C34"/>
      <c r="D34"/>
      <c r="E34" s="59"/>
      <c r="F34" s="59"/>
      <c r="G34" s="59"/>
      <c r="H34" s="59"/>
      <c r="I34" s="59"/>
    </row>
    <row r="35" spans="1:9" x14ac:dyDescent="0.25">
      <c r="C35"/>
      <c r="D35"/>
      <c r="E35" s="59"/>
      <c r="F35" s="59"/>
      <c r="G35" s="59"/>
      <c r="H35" s="102"/>
      <c r="I35" s="59"/>
    </row>
    <row r="36" spans="1:9" x14ac:dyDescent="0.25">
      <c r="C36"/>
      <c r="D36"/>
      <c r="E36" s="59"/>
      <c r="F36" s="59"/>
      <c r="G36" s="59"/>
      <c r="H36" s="59"/>
      <c r="I36" s="59"/>
    </row>
    <row r="37" spans="1:9" x14ac:dyDescent="0.25">
      <c r="C37"/>
      <c r="D37"/>
      <c r="E37" s="59"/>
      <c r="F37" s="59"/>
      <c r="G37" s="59"/>
      <c r="H37" s="102">
        <f>H33+H35</f>
        <v>0</v>
      </c>
      <c r="I37" s="102">
        <f>H37*1.2</f>
        <v>0</v>
      </c>
    </row>
    <row r="38" spans="1:9" x14ac:dyDescent="0.25">
      <c r="C38"/>
      <c r="D38"/>
    </row>
    <row r="39" spans="1:9" x14ac:dyDescent="0.25">
      <c r="C39"/>
      <c r="D39"/>
    </row>
    <row r="40" spans="1:9" x14ac:dyDescent="0.25">
      <c r="C40"/>
      <c r="D40"/>
    </row>
    <row r="46" spans="1:9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Normal="100" workbookViewId="0">
      <selection activeCell="D13" sqref="D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M13" sqref="M13"/>
    </sheetView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Sheet2</vt:lpstr>
      <vt:lpstr>Sale plan</vt:lpstr>
      <vt:lpstr>Calculation</vt:lpstr>
      <vt:lpstr>Sheet3</vt:lpstr>
      <vt:lpstr>Sheet4</vt:lpstr>
      <vt:lpstr>IGR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2024-12-14T09:41:42Z</dcterms:modified>
</cp:coreProperties>
</file>