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I\RBC Thane\Priyanka Shashikant Suryavanshi\"/>
    </mc:Choice>
  </mc:AlternateContent>
  <xr:revisionPtr revIDLastSave="0" documentId="13_ncr:1_{6A27F009-2ECF-47CE-A6B9-4FF197A9782B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4" i="4" l="1"/>
  <c r="G31" i="4" l="1"/>
  <c r="G24" i="4"/>
  <c r="G28" i="4"/>
  <c r="C12" i="25" l="1"/>
  <c r="C5" i="25" l="1"/>
  <c r="C4" i="25"/>
  <c r="C3" i="25"/>
  <c r="P2" i="4"/>
  <c r="P3" i="4"/>
  <c r="B3" i="4" s="1"/>
  <c r="C3" i="4" s="1"/>
  <c r="D3" i="4" s="1"/>
  <c r="P4" i="4"/>
  <c r="Q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<sst xmlns="http://schemas.openxmlformats.org/spreadsheetml/2006/main" count="134" uniqueCount="92">
  <si>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</si>
  <si>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</si>
  <si>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</si>
  <si>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</si>
  <si>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</si>
  <si>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</si>
  <si>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</si>
  <si>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</si>
  <si>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</si>
  <si>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</si>
  <si>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</si>
  <si>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</si>
  <si>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</si>
  <si>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</si>
  <si>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</si>
  <si>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</si>
  <si>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</si>
  <si>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</si>
  <si>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</si>
  <si>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</si>
  <si>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</si>
  <si>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</si>
  <si>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</si>
  <si>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</si>
  <si>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</si>
  <si>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</si>
  <si>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</si>
  <si>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</si>
  <si>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</si>
  <si>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</si>
  <si>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</si>
  <si>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</si>
  <si>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</si>
  <si>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</si>
  <si>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</si>
  <si>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</si>
  <si>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</si>
  <si>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</si>
  <si>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</si>
  <si>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</si>
  <si>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</si>
  <si>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</si>
  <si>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</si>
  <si>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</si>
  <si>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</si>
  <si>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</si>
  <si>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</si>
  <si>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</si>
  <si>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</si>
  <si>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</si>
  <si>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</si>
  <si>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</si>
  <si>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</si>
  <si>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</si>
  <si>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</si>
  <si>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</si>
  <si>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</si>
  <si>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</si>
  <si>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</si>
  <si>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</si>
  <si>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</si>
  <si>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</si>
  <si>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</si>
  <si>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</si>
  <si>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</si>
  <si>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</si>
  <si>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</si>
  <si>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</si>
  <si>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</si>
  <si>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</si>
  <si>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</si>
  <si>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</si>
  <si>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</si>
  <si>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</si>
  <si>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</si>
  <si>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</si>
  <si>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</si>
  <si>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</si>
  <si>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</si>
  <si>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</si>
  <si>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</si>
  <si>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</si>
  <si>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</si>
  <si>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</si>
  <si>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</si>
  <si>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</t>
  </si>
  <si>
    <t>AP AREA</t>
  </si>
  <si>
    <t>TACA</t>
  </si>
  <si>
    <t>11.11.2024</t>
  </si>
  <si>
    <t>IGR-11.07.24</t>
  </si>
  <si>
    <t>IGR-27.09.24</t>
  </si>
  <si>
    <t>IGR-02.09.24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</si>
</sst>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43" fontId="4" fillId="0" borderId="8" xfId="1" applyFont="1" applyBorder="1" applyAlignment="1"/>
    <xf numFmtId="43" fontId="4" fillId="0" borderId="8" xfId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3DADCD-3633-43B9-A494-2ACAC6750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598A0B-A11C-44E8-9F4D-17D10DEEC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1BF065-8A38-427E-9613-EBF1DA89B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49</xdr:row>
      <xdr:rowOff>125072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A323FE-ADF7-40FC-86C7-ED96C1A0E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8935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DC3EE5-A1D4-4A8C-9C11-2F0E7DB4D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M24" sqref="M2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J10" sqref="J1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6500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4000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4000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6500</v>
      </c>
      <c r="D16" s="22"/>
    </row>
    <row r="17" spans="1:5" x14ac:dyDescent="0.25">
      <c r="B17" s="23"/>
      <c r="C17" s="24"/>
      <c r="D17" s="24"/>
    </row>
    <row r="18" spans="1:5" x14ac:dyDescent="0.25">
      <c r="A18" s="69" t="str">
        <f>E3</f>
        <v>ACA</v>
      </c>
      <c r="B18" s="7"/>
      <c r="C18" s="29">
        <v>566</v>
      </c>
      <c r="D18" s="24"/>
    </row>
    <row r="19" spans="1:5" x14ac:dyDescent="0.25">
      <c r="A19" s="15" t="s">
        <v>74</v>
      </c>
      <c r="B19" s="6"/>
      <c r="C19" s="30">
        <f>C18*C16</f>
        <v>3679000</v>
      </c>
      <c r="D19" s="70"/>
      <c r="E19" s="65"/>
    </row>
    <row r="20" spans="1:5" x14ac:dyDescent="0.25">
      <c r="A20" s="15" t="s">
        <v>24</v>
      </c>
      <c r="C20" s="31">
        <f>C19*90%</f>
        <v>3311100</v>
      </c>
      <c r="D20" s="30"/>
      <c r="E20" s="65"/>
    </row>
    <row r="21" spans="1:5" x14ac:dyDescent="0.25">
      <c r="A21" s="15" t="s">
        <v>25</v>
      </c>
      <c r="C21" s="31">
        <f>C19*80%</f>
        <v>2943200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1415000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7664.583333333333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V20" sqref="V2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504</v>
      </c>
      <c r="C2" s="4">
        <f t="shared" ref="C2:C16" si="1">B2*1.2</f>
        <v>604.79999999999995</v>
      </c>
      <c r="D2" s="4">
        <f t="shared" ref="D2:D16" si="2">C2*1.2</f>
        <v>725.75999999999988</v>
      </c>
      <c r="E2" s="5">
        <f t="shared" ref="E2:E16" si="3">R2</f>
        <v>2950000</v>
      </c>
      <c r="F2" s="74">
        <f t="shared" ref="F2:F15" si="4">ROUND((E2/B2),0)</f>
        <v>5853</v>
      </c>
      <c r="G2" s="74">
        <f t="shared" ref="G2:G15" si="5">ROUND((E2/C2),0)</f>
        <v>4878</v>
      </c>
      <c r="H2" s="74">
        <f t="shared" ref="H2:H15" si="6">ROUND((E2/D2),0)</f>
        <v>4065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504</v>
      </c>
      <c r="R2" s="75">
        <v>2950000</v>
      </c>
      <c r="S2" s="75" t="s">
        <v>89</v>
      </c>
    </row>
    <row r="3" spans="1:19" x14ac:dyDescent="0.25">
      <c r="A3" s="4">
        <v>2</v>
      </c>
      <c r="B3" s="4">
        <f t="shared" si="0"/>
        <v>356</v>
      </c>
      <c r="C3" s="4">
        <f t="shared" si="1"/>
        <v>427.2</v>
      </c>
      <c r="D3" s="4">
        <f t="shared" si="2"/>
        <v>512.64</v>
      </c>
      <c r="E3" s="5">
        <f t="shared" si="3"/>
        <v>1950000</v>
      </c>
      <c r="F3" s="4">
        <f t="shared" si="4"/>
        <v>5478</v>
      </c>
      <c r="G3" s="4">
        <f t="shared" si="5"/>
        <v>4565</v>
      </c>
      <c r="H3" s="4">
        <f t="shared" si="6"/>
        <v>3804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356</v>
      </c>
      <c r="R3" s="2">
        <v>1950000</v>
      </c>
      <c r="S3" s="2" t="s">
        <v>90</v>
      </c>
    </row>
    <row r="4" spans="1:19" x14ac:dyDescent="0.25">
      <c r="A4" s="4">
        <v>3</v>
      </c>
      <c r="B4" s="4">
        <f t="shared" si="0"/>
        <v>420.76476000000002</v>
      </c>
      <c r="C4" s="4">
        <f t="shared" si="1"/>
        <v>504.91771199999999</v>
      </c>
      <c r="D4" s="4">
        <f t="shared" si="2"/>
        <v>605.90125439999997</v>
      </c>
      <c r="E4" s="5">
        <f t="shared" si="3"/>
        <v>2850000</v>
      </c>
      <c r="F4" s="74">
        <f t="shared" si="4"/>
        <v>6773</v>
      </c>
      <c r="G4" s="74">
        <f t="shared" si="5"/>
        <v>5644</v>
      </c>
      <c r="H4" s="74">
        <f t="shared" si="6"/>
        <v>4704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39.09*10.764</f>
        <v>420.76476000000002</v>
      </c>
      <c r="R4" s="75">
        <v>2850000</v>
      </c>
      <c r="S4" s="75" t="s">
        <v>91</v>
      </c>
    </row>
    <row r="5" spans="1:19" x14ac:dyDescent="0.25">
      <c r="A5" s="4">
        <v>4</v>
      </c>
      <c r="B5" s="4">
        <f t="shared" si="0"/>
        <v>720</v>
      </c>
      <c r="C5" s="4">
        <f t="shared" si="1"/>
        <v>864</v>
      </c>
      <c r="D5" s="4">
        <f t="shared" si="2"/>
        <v>1036.8</v>
      </c>
      <c r="E5" s="5">
        <f t="shared" si="3"/>
        <v>5000000</v>
      </c>
      <c r="F5" s="74">
        <f t="shared" si="4"/>
        <v>6944</v>
      </c>
      <c r="G5" s="74">
        <f t="shared" si="5"/>
        <v>5787</v>
      </c>
      <c r="H5" s="74">
        <f t="shared" si="6"/>
        <v>4823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v>864</v>
      </c>
      <c r="Q5" s="7">
        <f t="shared" ref="Q4:Q10" si="10">P5/1.2</f>
        <v>720</v>
      </c>
      <c r="R5" s="75">
        <v>5000000</v>
      </c>
      <c r="S5" s="2"/>
    </row>
    <row r="6" spans="1:19" x14ac:dyDescent="0.25">
      <c r="A6" s="4">
        <v>5</v>
      </c>
      <c r="B6" s="4">
        <f t="shared" si="0"/>
        <v>737.5</v>
      </c>
      <c r="C6" s="4">
        <f t="shared" si="1"/>
        <v>885</v>
      </c>
      <c r="D6" s="4">
        <f t="shared" si="2"/>
        <v>1062</v>
      </c>
      <c r="E6" s="5">
        <f t="shared" si="3"/>
        <v>4800000</v>
      </c>
      <c r="F6" s="74">
        <f t="shared" si="4"/>
        <v>6508</v>
      </c>
      <c r="G6" s="74">
        <f t="shared" si="5"/>
        <v>5424</v>
      </c>
      <c r="H6" s="74">
        <f t="shared" si="6"/>
        <v>4520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v>885</v>
      </c>
      <c r="Q6" s="7">
        <f t="shared" si="10"/>
        <v>737.5</v>
      </c>
      <c r="R6" s="75">
        <v>4800000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1" t="s">
        <v>71</v>
      </c>
      <c r="G24" s="72">
        <f>483+49</f>
        <v>532</v>
      </c>
    </row>
    <row r="25" spans="1:19" s="10" customFormat="1" x14ac:dyDescent="0.25">
      <c r="F25" s="72" t="s">
        <v>84</v>
      </c>
      <c r="G25" s="72">
        <v>417</v>
      </c>
    </row>
    <row r="26" spans="1:19" s="10" customFormat="1" x14ac:dyDescent="0.25">
      <c r="F26" s="52" t="s">
        <v>85</v>
      </c>
      <c r="G26" s="52">
        <v>90</v>
      </c>
    </row>
    <row r="27" spans="1:19" s="10" customFormat="1" x14ac:dyDescent="0.25">
      <c r="F27" s="52" t="s">
        <v>86</v>
      </c>
      <c r="G27" s="52">
        <v>59</v>
      </c>
    </row>
    <row r="28" spans="1:19" s="10" customFormat="1" x14ac:dyDescent="0.25">
      <c r="C28" s="67" t="s">
        <v>75</v>
      </c>
      <c r="D28" s="67" t="s">
        <v>88</v>
      </c>
      <c r="F28" s="52" t="s">
        <v>87</v>
      </c>
      <c r="G28" s="52">
        <f>SUM(G25:G27)</f>
        <v>566</v>
      </c>
    </row>
    <row r="29" spans="1:19" s="10" customFormat="1" x14ac:dyDescent="0.25">
      <c r="C29" s="67" t="s">
        <v>1</v>
      </c>
      <c r="D29" s="67">
        <v>3200000</v>
      </c>
      <c r="F29" s="52" t="s">
        <v>72</v>
      </c>
      <c r="G29" s="52">
        <v>623</v>
      </c>
      <c r="H29" s="10">
        <f>G29/G28</f>
        <v>1.1007067137809188</v>
      </c>
    </row>
    <row r="30" spans="1:19" s="10" customFormat="1" x14ac:dyDescent="0.25">
      <c r="F30" s="52" t="s">
        <v>73</v>
      </c>
      <c r="G30" s="52">
        <v>6500</v>
      </c>
    </row>
    <row r="31" spans="1:19" s="10" customFormat="1" x14ac:dyDescent="0.25">
      <c r="C31" s="68"/>
      <c r="D31" s="68"/>
      <c r="F31" s="68" t="s">
        <v>74</v>
      </c>
      <c r="G31" s="68">
        <f>G28*G30</f>
        <v>3679000</v>
      </c>
      <c r="H31" s="10">
        <f>G31/D29</f>
        <v>1.1496875</v>
      </c>
    </row>
    <row r="32" spans="1:19" s="10" customFormat="1" x14ac:dyDescent="0.25">
      <c r="C32" s="68"/>
      <c r="D32" s="68"/>
      <c r="F32" s="68" t="s">
        <v>24</v>
      </c>
      <c r="G32" s="68">
        <f>G31*90%</f>
        <v>3311100</v>
      </c>
    </row>
    <row r="33" spans="3:7" s="10" customFormat="1" x14ac:dyDescent="0.25">
      <c r="C33" s="68"/>
      <c r="D33" s="68"/>
      <c r="F33" s="68" t="s">
        <v>25</v>
      </c>
      <c r="G33" s="68">
        <f>G31*80%</f>
        <v>2943200</v>
      </c>
    </row>
    <row r="34" spans="3:7" s="10" customFormat="1" x14ac:dyDescent="0.25">
      <c r="C34" s="68"/>
      <c r="D34" s="68"/>
    </row>
    <row r="35" spans="3:7" s="10" customFormat="1" x14ac:dyDescent="0.25">
      <c r="C35" s="68"/>
      <c r="D35" s="68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P32" sqref="O32:P3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2024-12-16T06:25:19Z</dcterms:modified>
</cp:coreProperties>
</file>