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ME Ghatkopar\Prasantan Natarajan\"/>
    </mc:Choice>
  </mc:AlternateContent>
  <xr:revisionPtr revIDLastSave="0" documentId="13_ncr:1_{D1284323-266B-477A-86D3-5BDB2715147E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5" l="1"/>
  <c r="C5" i="25" l="1"/>
  <c r="C4" i="25"/>
  <c r="C3" i="25"/>
  <c r="Q2" i="4"/>
  <c r="B2" i="4" s="1"/>
  <c r="C2" i="4" s="1"/>
  <c r="Q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6" i="23" s="1"/>
  <c r="C10" i="23" l="1"/>
  <c r="C11" i="23" s="1"/>
  <c r="C12" i="23" s="1"/>
  <c r="C13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<sst xmlns="http://schemas.openxmlformats.org/spreadsheetml/2006/main" count="129" uniqueCount="87">
  <si>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</si>
  <si>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</si>
  <si>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</si>
  <si>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</si>
  <si>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</si>
  <si>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</si>
  <si>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</si>
  <si>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</si>
  <si>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</si>
  <si>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</si>
  <si>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</si>
  <si>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</si>
  <si>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</si>
  <si>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</si>
  <si>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</si>
  <si>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</si>
  <si>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</si>
  <si>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</si>
  <si>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</si>
  <si>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</si>
  <si>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</si>
  <si>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</si>
  <si>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</si>
  <si>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</si>
  <si>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</si>
  <si>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</si>
  <si>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</si>
  <si>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</si>
  <si>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</si>
  <si>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</si>
  <si>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</si>
  <si>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</si>
  <si>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</si>
  <si>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</si>
  <si>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</si>
  <si>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</si>
  <si>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</si>
  <si>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</si>
  <si>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</si>
  <si>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</si>
  <si>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</si>
  <si>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</si>
  <si>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</si>
  <si>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</si>
  <si>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</si>
  <si>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</si>
  <si>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</si>
  <si>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</si>
  <si>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</si>
  <si>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</si>
  <si>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</si>
  <si>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</si>
  <si>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</si>
  <si>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</si>
  <si>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</si>
  <si>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</si>
  <si>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</si>
  <si>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</si>
  <si>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</si>
  <si>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</si>
  <si>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</si>
  <si>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</si>
  <si>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</si>
  <si>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</si>
  <si>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</si>
  <si>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</si>
  <si>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</si>
  <si>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</si>
  <si>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</si>
  <si>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</si>
  <si>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</si>
  <si>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</si>
  <si>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</si>
  <si>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</si>
  <si>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</si>
  <si>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</si>
  <si>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</si>
  <si>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</si>
  <si>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</si>
  <si>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</si>
  <si>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</si>
  <si>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</si>
  <si>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</si>
  <si>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</si>
  <si>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OC-1997</t>
  </si>
  <si>
    <t>IGR-08.10.24</t>
  </si>
  <si>
    <t>IGR-27.10.24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</si>
</sst>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E8EFEC-7179-4402-AFC5-D41C71B08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89F15-5744-4A4D-BD45-67FDF62E3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234398.69299999997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263798.69299999997</v>
      </c>
      <c r="D9" s="58" t="s">
        <v>62</v>
      </c>
      <c r="E9" s="59">
        <f>C9/10.764</f>
        <v>24507.496562616128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1997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27</v>
      </c>
      <c r="D13" s="65">
        <f>D12-C13</f>
        <v>73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P23" sqref="P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15500</v>
      </c>
      <c r="D3" s="22" t="s">
        <v>76</v>
      </c>
      <c r="E3" s="6" t="s">
        <v>72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13000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27</v>
      </c>
      <c r="D7" s="24">
        <v>2024</v>
      </c>
    </row>
    <row r="8" spans="1:5" x14ac:dyDescent="0.25">
      <c r="A8" s="15" t="s">
        <v>18</v>
      </c>
      <c r="B8" s="23"/>
      <c r="C8" s="24">
        <f>C9-C7</f>
        <v>33</v>
      </c>
      <c r="D8" s="24">
        <v>1997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40.5</v>
      </c>
      <c r="D10" s="24"/>
    </row>
    <row r="11" spans="1:5" x14ac:dyDescent="0.25">
      <c r="A11" s="15"/>
      <c r="B11" s="25"/>
      <c r="C11" s="26">
        <f>C10%</f>
        <v>0.40500000000000003</v>
      </c>
      <c r="D11" s="26"/>
    </row>
    <row r="12" spans="1:5" x14ac:dyDescent="0.25">
      <c r="A12" s="15" t="s">
        <v>21</v>
      </c>
      <c r="B12" s="18"/>
      <c r="C12" s="19">
        <f>C6*C11</f>
        <v>1012.5000000000001</v>
      </c>
      <c r="D12" s="22"/>
    </row>
    <row r="13" spans="1:5" x14ac:dyDescent="0.25">
      <c r="A13" s="15" t="s">
        <v>22</v>
      </c>
      <c r="B13" s="18"/>
      <c r="C13" s="19">
        <f>C6-C12</f>
        <v>1487.5</v>
      </c>
      <c r="D13" s="22"/>
    </row>
    <row r="14" spans="1:5" x14ac:dyDescent="0.25">
      <c r="A14" s="15" t="s">
        <v>15</v>
      </c>
      <c r="B14" s="18"/>
      <c r="C14" s="19">
        <f>C5</f>
        <v>13000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14487.5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ABUA</v>
      </c>
      <c r="B18" s="7"/>
      <c r="C18" s="29">
        <v>795</v>
      </c>
      <c r="D18" s="24"/>
    </row>
    <row r="19" spans="1:5" x14ac:dyDescent="0.25">
      <c r="A19" s="15" t="s">
        <v>74</v>
      </c>
      <c r="B19" s="6"/>
      <c r="C19" s="30">
        <f>C18*C16</f>
        <v>11517562.5</v>
      </c>
      <c r="D19" s="72"/>
      <c r="E19" s="65"/>
    </row>
    <row r="20" spans="1:5" x14ac:dyDescent="0.25">
      <c r="A20" s="15" t="s">
        <v>24</v>
      </c>
      <c r="C20" s="31">
        <f>C19*90%</f>
        <v>10365806.25</v>
      </c>
      <c r="D20" s="30"/>
      <c r="E20" s="65"/>
    </row>
    <row r="21" spans="1:5" x14ac:dyDescent="0.25">
      <c r="A21" s="15" t="s">
        <v>25</v>
      </c>
      <c r="C21" s="31">
        <f>C19*80%</f>
        <v>9214050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1987500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23994.921875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1" sqref="G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495.83333333333337</v>
      </c>
      <c r="C2" s="4">
        <f t="shared" ref="C2:C16" si="1">B2*1.2</f>
        <v>595</v>
      </c>
      <c r="D2" s="4">
        <f t="shared" ref="D2:D16" si="2">C2*1.2</f>
        <v>714</v>
      </c>
      <c r="E2" s="5">
        <f t="shared" ref="E2:E16" si="3">R2</f>
        <v>8000000</v>
      </c>
      <c r="F2" s="4">
        <f t="shared" ref="F2:F15" si="4">ROUND((E2/B2),0)</f>
        <v>16134</v>
      </c>
      <c r="G2" s="4">
        <f t="shared" ref="G2:G15" si="5">ROUND((E2/C2),0)</f>
        <v>13445</v>
      </c>
      <c r="H2" s="4">
        <f t="shared" ref="H2:H15" si="6">ROUND((E2/D2),0)</f>
        <v>11204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595</v>
      </c>
      <c r="Q2">
        <f t="shared" ref="Q2:Q10" si="9">P2/1.2</f>
        <v>495.83333333333337</v>
      </c>
      <c r="R2" s="2">
        <v>8000000</v>
      </c>
      <c r="S2" s="2" t="s">
        <v>85</v>
      </c>
    </row>
    <row r="3" spans="1:19" x14ac:dyDescent="0.25">
      <c r="A3" s="4">
        <v>2</v>
      </c>
      <c r="B3" s="4">
        <f t="shared" si="0"/>
        <v>479.16666666666669</v>
      </c>
      <c r="C3" s="4">
        <f t="shared" si="1"/>
        <v>575</v>
      </c>
      <c r="D3" s="4">
        <f t="shared" si="2"/>
        <v>690</v>
      </c>
      <c r="E3" s="5">
        <f t="shared" si="3"/>
        <v>8200000</v>
      </c>
      <c r="F3" s="4">
        <f t="shared" si="4"/>
        <v>17113</v>
      </c>
      <c r="G3" s="4">
        <f t="shared" si="5"/>
        <v>14261</v>
      </c>
      <c r="H3" s="4">
        <f t="shared" si="6"/>
        <v>11884</v>
      </c>
      <c r="I3" s="4">
        <f t="shared" si="7"/>
        <v>0</v>
      </c>
      <c r="J3" s="4">
        <f t="shared" si="8"/>
        <v>0</v>
      </c>
      <c r="O3">
        <v>0</v>
      </c>
      <c r="P3">
        <v>575</v>
      </c>
      <c r="Q3">
        <f t="shared" si="9"/>
        <v>479.16666666666669</v>
      </c>
      <c r="R3" s="2">
        <v>8200000</v>
      </c>
      <c r="S3" s="2" t="s">
        <v>86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ref="P2:P10" si="10">O4/1.2</f>
        <v>0</v>
      </c>
      <c r="Q4">
        <f t="shared" si="9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10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>
      <c r="F23" s="10" t="s">
        <v>84</v>
      </c>
    </row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75</v>
      </c>
      <c r="D28" s="67"/>
      <c r="F28" s="52" t="s">
        <v>71</v>
      </c>
      <c r="G28" s="52">
        <v>716</v>
      </c>
    </row>
    <row r="29" spans="1:19" s="10" customFormat="1" x14ac:dyDescent="0.25">
      <c r="C29" s="67" t="s">
        <v>1</v>
      </c>
      <c r="D29" s="67"/>
      <c r="F29" s="52" t="s">
        <v>72</v>
      </c>
      <c r="G29" s="52">
        <v>795</v>
      </c>
      <c r="H29" s="10">
        <f>G29/G28</f>
        <v>1.1103351955307263</v>
      </c>
    </row>
    <row r="30" spans="1:19" s="10" customFormat="1" x14ac:dyDescent="0.25">
      <c r="F30" s="52" t="s">
        <v>73</v>
      </c>
      <c r="G30" s="52">
        <v>13500</v>
      </c>
    </row>
    <row r="31" spans="1:19" s="10" customFormat="1" x14ac:dyDescent="0.25">
      <c r="C31" s="70"/>
      <c r="D31" s="70"/>
      <c r="F31" s="70" t="s">
        <v>74</v>
      </c>
      <c r="G31" s="70">
        <f>G29*G30</f>
        <v>10732500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9659250</v>
      </c>
    </row>
    <row r="33" spans="3:7" s="10" customFormat="1" x14ac:dyDescent="0.25">
      <c r="C33" s="70"/>
      <c r="D33" s="70"/>
      <c r="F33" s="70" t="s">
        <v>25</v>
      </c>
      <c r="G33" s="70">
        <f>G31*80%</f>
        <v>8586000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2024-12-16T12:21:06Z</dcterms:modified>
</cp:coreProperties>
</file>