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iddhi Heights APF\"/>
    </mc:Choice>
  </mc:AlternateContent>
  <bookViews>
    <workbookView xWindow="0" yWindow="0" windowWidth="15360" windowHeight="7755" tabRatio="451"/>
  </bookViews>
  <sheets>
    <sheet name="Siddhi Heights" sheetId="110" r:id="rId1"/>
    <sheet name="RERA" sheetId="73" r:id="rId2"/>
    <sheet name="IGR" sheetId="115" r:id="rId3"/>
    <sheet name="Listing1" sheetId="118" r:id="rId4"/>
    <sheet name="Sheet3" sheetId="123" r:id="rId5"/>
    <sheet name="Sheet1" sheetId="121" r:id="rId6"/>
    <sheet name="Sheet2" sheetId="122" r:id="rId7"/>
    <sheet name="Listing2" sheetId="117" r:id="rId8"/>
    <sheet name="Listing3" sheetId="119" r:id="rId9"/>
    <sheet name="Listing4" sheetId="120" r:id="rId10"/>
    <sheet name="Sheet4" sheetId="124" r:id="rId11"/>
  </sheets>
  <definedNames>
    <definedName name="_xlnm._FilterDatabase" localSheetId="1" hidden="1">RERA!#REF!</definedName>
    <definedName name="_xlnm._FilterDatabase" localSheetId="0" hidden="1">'Siddhi Heights'!#REF!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3" i="110" l="1"/>
  <c r="H93" i="110"/>
  <c r="L92" i="110"/>
  <c r="K92" i="110"/>
  <c r="J92" i="110"/>
  <c r="M85" i="110"/>
  <c r="M86" i="110"/>
  <c r="M87" i="110"/>
  <c r="M88" i="110"/>
  <c r="M89" i="110"/>
  <c r="M90" i="110"/>
  <c r="M91" i="110"/>
  <c r="M68" i="110"/>
  <c r="M69" i="110"/>
  <c r="M70" i="110"/>
  <c r="M71" i="110"/>
  <c r="M72" i="110"/>
  <c r="M73" i="110"/>
  <c r="M74" i="110"/>
  <c r="M75" i="110"/>
  <c r="M76" i="110"/>
  <c r="M77" i="110"/>
  <c r="M78" i="110"/>
  <c r="M79" i="110"/>
  <c r="M80" i="110"/>
  <c r="M81" i="110"/>
  <c r="M82" i="110"/>
  <c r="M83" i="110"/>
  <c r="M84" i="110"/>
  <c r="M55" i="110"/>
  <c r="M56" i="110"/>
  <c r="M57" i="110"/>
  <c r="M58" i="110"/>
  <c r="M59" i="110"/>
  <c r="M60" i="110"/>
  <c r="M61" i="110"/>
  <c r="M62" i="110"/>
  <c r="M63" i="110"/>
  <c r="M64" i="110"/>
  <c r="M65" i="110"/>
  <c r="M66" i="110"/>
  <c r="M67" i="110"/>
  <c r="M37" i="110"/>
  <c r="M38" i="110"/>
  <c r="M39" i="110"/>
  <c r="M40" i="110"/>
  <c r="M41" i="110"/>
  <c r="M42" i="110"/>
  <c r="M43" i="110"/>
  <c r="M44" i="110"/>
  <c r="M45" i="110"/>
  <c r="M46" i="110"/>
  <c r="M47" i="110"/>
  <c r="M48" i="110"/>
  <c r="M49" i="110"/>
  <c r="M50" i="110"/>
  <c r="M51" i="110"/>
  <c r="M52" i="110"/>
  <c r="M53" i="110"/>
  <c r="M54" i="110"/>
  <c r="L37" i="110"/>
  <c r="L38" i="110"/>
  <c r="L39" i="110"/>
  <c r="L40" i="110"/>
  <c r="L41" i="110"/>
  <c r="L42" i="110"/>
  <c r="L43" i="110"/>
  <c r="L44" i="110"/>
  <c r="L45" i="110"/>
  <c r="L46" i="110"/>
  <c r="L47" i="110"/>
  <c r="L48" i="110"/>
  <c r="L49" i="110"/>
  <c r="L50" i="110"/>
  <c r="L51" i="110"/>
  <c r="L52" i="110"/>
  <c r="L53" i="110"/>
  <c r="L54" i="110"/>
  <c r="L55" i="110"/>
  <c r="L56" i="110"/>
  <c r="L57" i="110"/>
  <c r="L58" i="110"/>
  <c r="L59" i="110"/>
  <c r="L60" i="110"/>
  <c r="L61" i="110"/>
  <c r="L62" i="110"/>
  <c r="L63" i="110"/>
  <c r="L64" i="110"/>
  <c r="L65" i="110"/>
  <c r="L66" i="110"/>
  <c r="L67" i="110"/>
  <c r="L68" i="110"/>
  <c r="L69" i="110"/>
  <c r="L70" i="110"/>
  <c r="L71" i="110"/>
  <c r="L72" i="110"/>
  <c r="L73" i="110"/>
  <c r="L74" i="110"/>
  <c r="L75" i="110"/>
  <c r="L76" i="110"/>
  <c r="L77" i="110"/>
  <c r="L78" i="110"/>
  <c r="L79" i="110"/>
  <c r="L80" i="110"/>
  <c r="L81" i="110"/>
  <c r="L82" i="110"/>
  <c r="L83" i="110"/>
  <c r="L84" i="110"/>
  <c r="L85" i="110"/>
  <c r="L86" i="110"/>
  <c r="L87" i="110"/>
  <c r="L88" i="110"/>
  <c r="L89" i="110"/>
  <c r="L90" i="110"/>
  <c r="L91" i="110"/>
  <c r="K37" i="110"/>
  <c r="K38" i="110"/>
  <c r="K39" i="110"/>
  <c r="K40" i="110"/>
  <c r="K41" i="110"/>
  <c r="K42" i="110"/>
  <c r="K43" i="110"/>
  <c r="K44" i="110"/>
  <c r="K45" i="110"/>
  <c r="K46" i="110"/>
  <c r="K47" i="110"/>
  <c r="K48" i="110"/>
  <c r="K49" i="110"/>
  <c r="K50" i="110"/>
  <c r="K51" i="110"/>
  <c r="K52" i="110"/>
  <c r="K53" i="110"/>
  <c r="K54" i="110"/>
  <c r="K55" i="110"/>
  <c r="K56" i="110"/>
  <c r="K57" i="110"/>
  <c r="K58" i="110"/>
  <c r="K59" i="110"/>
  <c r="K60" i="110"/>
  <c r="K61" i="110"/>
  <c r="K62" i="110"/>
  <c r="K63" i="110"/>
  <c r="K64" i="110"/>
  <c r="K65" i="110"/>
  <c r="K66" i="110"/>
  <c r="K67" i="110"/>
  <c r="K68" i="110"/>
  <c r="K69" i="110"/>
  <c r="K70" i="110"/>
  <c r="K71" i="110"/>
  <c r="K72" i="110"/>
  <c r="K73" i="110"/>
  <c r="K74" i="110"/>
  <c r="K75" i="110"/>
  <c r="K76" i="110"/>
  <c r="K77" i="110"/>
  <c r="K78" i="110"/>
  <c r="K79" i="110"/>
  <c r="K80" i="110"/>
  <c r="K81" i="110"/>
  <c r="K82" i="110"/>
  <c r="K83" i="110"/>
  <c r="K84" i="110"/>
  <c r="K85" i="110"/>
  <c r="K86" i="110"/>
  <c r="K87" i="110"/>
  <c r="K88" i="110"/>
  <c r="K89" i="110"/>
  <c r="K90" i="110"/>
  <c r="K91" i="110"/>
  <c r="J73" i="110"/>
  <c r="J74" i="110"/>
  <c r="J75" i="110"/>
  <c r="J76" i="110"/>
  <c r="J77" i="110"/>
  <c r="J78" i="110"/>
  <c r="J79" i="110"/>
  <c r="J80" i="110"/>
  <c r="J81" i="110"/>
  <c r="J82" i="110"/>
  <c r="J83" i="110"/>
  <c r="J84" i="110"/>
  <c r="J85" i="110"/>
  <c r="J86" i="110"/>
  <c r="J87" i="110"/>
  <c r="J88" i="110"/>
  <c r="J89" i="110"/>
  <c r="J90" i="110"/>
  <c r="J91" i="110"/>
  <c r="J72" i="110"/>
  <c r="J61" i="110"/>
  <c r="J62" i="110"/>
  <c r="J63" i="110"/>
  <c r="J64" i="110"/>
  <c r="J65" i="110"/>
  <c r="J66" i="110"/>
  <c r="J67" i="110"/>
  <c r="J68" i="110"/>
  <c r="J69" i="110"/>
  <c r="J70" i="110"/>
  <c r="J71" i="110"/>
  <c r="J49" i="110"/>
  <c r="J50" i="110"/>
  <c r="J51" i="110"/>
  <c r="J52" i="110"/>
  <c r="J53" i="110"/>
  <c r="J54" i="110"/>
  <c r="J55" i="110"/>
  <c r="J56" i="110"/>
  <c r="J57" i="110"/>
  <c r="J58" i="110"/>
  <c r="J59" i="110"/>
  <c r="J60" i="110"/>
  <c r="J37" i="110"/>
  <c r="J38" i="110"/>
  <c r="J39" i="110"/>
  <c r="J40" i="110"/>
  <c r="J41" i="110"/>
  <c r="J42" i="110"/>
  <c r="J43" i="110"/>
  <c r="J44" i="110"/>
  <c r="J45" i="110"/>
  <c r="J46" i="110"/>
  <c r="J47" i="110"/>
  <c r="J48" i="110"/>
  <c r="H92" i="110"/>
  <c r="G92" i="110"/>
  <c r="F92" i="110"/>
  <c r="E92" i="110" l="1"/>
  <c r="H80" i="110"/>
  <c r="H81" i="110"/>
  <c r="H82" i="110"/>
  <c r="H83" i="110"/>
  <c r="H84" i="110"/>
  <c r="H85" i="110"/>
  <c r="H86" i="110"/>
  <c r="H87" i="110"/>
  <c r="H88" i="110"/>
  <c r="H89" i="110"/>
  <c r="H90" i="110"/>
  <c r="H91" i="110"/>
  <c r="H68" i="110"/>
  <c r="H69" i="110"/>
  <c r="H70" i="110"/>
  <c r="H71" i="110"/>
  <c r="H72" i="110"/>
  <c r="H73" i="110"/>
  <c r="H74" i="110"/>
  <c r="H75" i="110"/>
  <c r="H76" i="110"/>
  <c r="H77" i="110"/>
  <c r="H78" i="110"/>
  <c r="H79" i="110"/>
  <c r="H47" i="110"/>
  <c r="H48" i="110"/>
  <c r="H49" i="110"/>
  <c r="H50" i="110"/>
  <c r="H51" i="110"/>
  <c r="H52" i="110"/>
  <c r="H53" i="110"/>
  <c r="H54" i="110"/>
  <c r="H55" i="110"/>
  <c r="H56" i="110"/>
  <c r="H57" i="110"/>
  <c r="H58" i="110"/>
  <c r="H59" i="110"/>
  <c r="H60" i="110"/>
  <c r="H61" i="110"/>
  <c r="H62" i="110"/>
  <c r="H63" i="110"/>
  <c r="H64" i="110"/>
  <c r="H65" i="110"/>
  <c r="H66" i="110"/>
  <c r="H67" i="110"/>
  <c r="H37" i="110"/>
  <c r="H38" i="110"/>
  <c r="H39" i="110"/>
  <c r="H40" i="110"/>
  <c r="H41" i="110"/>
  <c r="H42" i="110"/>
  <c r="H43" i="110"/>
  <c r="H44" i="110"/>
  <c r="H45" i="110"/>
  <c r="H46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L96" i="110"/>
  <c r="L97" i="110"/>
  <c r="L99" i="110"/>
  <c r="L100" i="110"/>
  <c r="L101" i="110"/>
  <c r="L102" i="110"/>
  <c r="L103" i="110"/>
  <c r="L104" i="110"/>
  <c r="L105" i="110"/>
  <c r="L106" i="110"/>
  <c r="L107" i="110"/>
  <c r="L108" i="110"/>
  <c r="L95" i="110"/>
  <c r="K96" i="110"/>
  <c r="K97" i="110"/>
  <c r="K99" i="110"/>
  <c r="K100" i="110"/>
  <c r="K101" i="110"/>
  <c r="K102" i="110"/>
  <c r="K103" i="110"/>
  <c r="K104" i="110"/>
  <c r="K105" i="110"/>
  <c r="K106" i="110"/>
  <c r="K107" i="110"/>
  <c r="K108" i="110"/>
  <c r="K95" i="110"/>
  <c r="J96" i="110"/>
  <c r="J97" i="110"/>
  <c r="J98" i="110"/>
  <c r="J99" i="110"/>
  <c r="J100" i="110"/>
  <c r="J101" i="110"/>
  <c r="J102" i="110"/>
  <c r="J103" i="110"/>
  <c r="J104" i="110"/>
  <c r="J105" i="110"/>
  <c r="J106" i="110"/>
  <c r="J107" i="110"/>
  <c r="J108" i="110"/>
  <c r="J95" i="110"/>
  <c r="H106" i="110"/>
  <c r="H107" i="110"/>
  <c r="H108" i="110"/>
  <c r="F107" i="110"/>
  <c r="F108" i="110"/>
  <c r="F106" i="110"/>
  <c r="H105" i="110"/>
  <c r="F105" i="110"/>
  <c r="H104" i="110"/>
  <c r="F104" i="110"/>
  <c r="H103" i="110"/>
  <c r="F103" i="110"/>
  <c r="H102" i="110"/>
  <c r="F102" i="110"/>
  <c r="H101" i="110"/>
  <c r="F101" i="110"/>
  <c r="H100" i="110"/>
  <c r="F100" i="110"/>
  <c r="H99" i="110"/>
  <c r="F99" i="110"/>
  <c r="H27" i="115" l="1"/>
  <c r="H36" i="110"/>
  <c r="J31" i="110"/>
  <c r="J30" i="110"/>
  <c r="J25" i="110"/>
  <c r="J26" i="110"/>
  <c r="H24" i="110"/>
  <c r="J18" i="110"/>
  <c r="H13" i="110"/>
  <c r="J12" i="110"/>
  <c r="H6" i="110"/>
  <c r="J35" i="110"/>
  <c r="J29" i="110"/>
  <c r="J17" i="110"/>
  <c r="J11" i="110"/>
  <c r="H5" i="110"/>
  <c r="J34" i="110"/>
  <c r="H28" i="110"/>
  <c r="J22" i="110"/>
  <c r="J16" i="110"/>
  <c r="H10" i="110"/>
  <c r="H33" i="110"/>
  <c r="H27" i="110"/>
  <c r="J15" i="110"/>
  <c r="H9" i="110"/>
  <c r="H32" i="110"/>
  <c r="H20" i="110"/>
  <c r="H14" i="110"/>
  <c r="J8" i="110"/>
  <c r="G2" i="110"/>
  <c r="H2" i="110" s="1"/>
  <c r="F98" i="110"/>
  <c r="H98" i="110"/>
  <c r="K98" i="110" s="1"/>
  <c r="L98" i="110" s="1"/>
  <c r="F97" i="110"/>
  <c r="H97" i="110"/>
  <c r="F96" i="110"/>
  <c r="H96" i="110"/>
  <c r="H95" i="110"/>
  <c r="F95" i="110"/>
  <c r="H22" i="110" l="1"/>
  <c r="J28" i="110"/>
  <c r="L28" i="110" s="1"/>
  <c r="H15" i="110"/>
  <c r="J14" i="110"/>
  <c r="K14" i="110" s="1"/>
  <c r="J6" i="110"/>
  <c r="K6" i="110" s="1"/>
  <c r="H35" i="110"/>
  <c r="J36" i="110"/>
  <c r="L36" i="110" s="1"/>
  <c r="H34" i="110"/>
  <c r="J32" i="110"/>
  <c r="M32" i="110" s="1"/>
  <c r="J33" i="110"/>
  <c r="M33" i="110" s="1"/>
  <c r="H31" i="110"/>
  <c r="H18" i="110"/>
  <c r="J24" i="110"/>
  <c r="M24" i="110" s="1"/>
  <c r="H26" i="110"/>
  <c r="J20" i="110"/>
  <c r="L20" i="110" s="1"/>
  <c r="H25" i="110"/>
  <c r="H12" i="110"/>
  <c r="J13" i="110"/>
  <c r="K13" i="110" s="1"/>
  <c r="H11" i="110"/>
  <c r="J10" i="110"/>
  <c r="L10" i="110" s="1"/>
  <c r="H17" i="110"/>
  <c r="J2" i="110"/>
  <c r="J9" i="110"/>
  <c r="K9" i="110" s="1"/>
  <c r="L11" i="110"/>
  <c r="M11" i="110"/>
  <c r="L35" i="110"/>
  <c r="K35" i="110"/>
  <c r="M35" i="110"/>
  <c r="L26" i="110"/>
  <c r="M26" i="110"/>
  <c r="K26" i="110"/>
  <c r="M15" i="110"/>
  <c r="L15" i="110"/>
  <c r="L34" i="110"/>
  <c r="M34" i="110"/>
  <c r="K34" i="110"/>
  <c r="M17" i="110"/>
  <c r="L17" i="110"/>
  <c r="K17" i="110"/>
  <c r="K18" i="110"/>
  <c r="L18" i="110"/>
  <c r="M18" i="110"/>
  <c r="M25" i="110"/>
  <c r="K25" i="110"/>
  <c r="L25" i="110"/>
  <c r="L6" i="110"/>
  <c r="K15" i="110"/>
  <c r="J21" i="110"/>
  <c r="H21" i="110"/>
  <c r="K16" i="110"/>
  <c r="L16" i="110"/>
  <c r="M16" i="110"/>
  <c r="H4" i="110"/>
  <c r="J4" i="110"/>
  <c r="H23" i="110"/>
  <c r="J23" i="110"/>
  <c r="J7" i="110"/>
  <c r="H7" i="110"/>
  <c r="H19" i="110"/>
  <c r="J19" i="110"/>
  <c r="L30" i="110"/>
  <c r="M30" i="110"/>
  <c r="K30" i="110"/>
  <c r="H16" i="110"/>
  <c r="H8" i="110"/>
  <c r="K32" i="110"/>
  <c r="K11" i="110"/>
  <c r="K8" i="110"/>
  <c r="M8" i="110"/>
  <c r="L8" i="110"/>
  <c r="J3" i="110"/>
  <c r="H3" i="110"/>
  <c r="L22" i="110"/>
  <c r="M22" i="110"/>
  <c r="K22" i="110"/>
  <c r="M29" i="110"/>
  <c r="K29" i="110"/>
  <c r="L29" i="110"/>
  <c r="K12" i="110"/>
  <c r="L12" i="110"/>
  <c r="M12" i="110"/>
  <c r="L31" i="110"/>
  <c r="M31" i="110"/>
  <c r="K31" i="110"/>
  <c r="H30" i="110"/>
  <c r="H29" i="110"/>
  <c r="J5" i="110"/>
  <c r="J27" i="110"/>
  <c r="M6" i="110" l="1"/>
  <c r="K20" i="110"/>
  <c r="L33" i="110"/>
  <c r="K33" i="110"/>
  <c r="K28" i="110"/>
  <c r="M28" i="110"/>
  <c r="M14" i="110"/>
  <c r="L24" i="110"/>
  <c r="L14" i="110"/>
  <c r="K24" i="110"/>
  <c r="L32" i="110"/>
  <c r="K36" i="110"/>
  <c r="M36" i="110"/>
  <c r="M20" i="110"/>
  <c r="K10" i="110"/>
  <c r="M9" i="110"/>
  <c r="L9" i="110"/>
  <c r="M13" i="110"/>
  <c r="L13" i="110"/>
  <c r="M10" i="110"/>
  <c r="M5" i="110"/>
  <c r="L5" i="110"/>
  <c r="K5" i="110"/>
  <c r="M7" i="110"/>
  <c r="L7" i="110"/>
  <c r="K7" i="110"/>
  <c r="K3" i="110"/>
  <c r="L3" i="110"/>
  <c r="M3" i="110"/>
  <c r="L19" i="110"/>
  <c r="M19" i="110"/>
  <c r="K19" i="110"/>
  <c r="L23" i="110"/>
  <c r="K23" i="110"/>
  <c r="M23" i="110"/>
  <c r="M21" i="110"/>
  <c r="K21" i="110"/>
  <c r="L21" i="110"/>
  <c r="L27" i="110"/>
  <c r="K27" i="110"/>
  <c r="M27" i="110"/>
  <c r="K4" i="110"/>
  <c r="L4" i="110"/>
  <c r="M4" i="110"/>
  <c r="O4" i="115" l="1"/>
  <c r="O2" i="110" l="1"/>
  <c r="P2" i="110" s="1"/>
  <c r="Q2" i="110" s="1"/>
  <c r="K2" i="110" l="1"/>
  <c r="L2" i="110"/>
  <c r="M2" i="110"/>
  <c r="P4" i="115"/>
</calcChain>
</file>

<file path=xl/sharedStrings.xml><?xml version="1.0" encoding="utf-8"?>
<sst xmlns="http://schemas.openxmlformats.org/spreadsheetml/2006/main" count="104" uniqueCount="16">
  <si>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</si>
  <si>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</si>
  <si>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</si>
  <si>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</si>
  <si>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</si>
  <si>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</si>
  <si>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</si>
  <si>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t xml:space="preserve">As per Plan Balcony  Area in 
Sq. Ft. 
</t>
  </si>
  <si>
    <t xml:space="preserve">Built up Area in 
Sq. Ft. ( 10% ) 
</t>
  </si>
  <si>
    <t>1RK</t>
  </si>
  <si>
    <t>1BHK</t>
  </si>
  <si>
    <t xml:space="preserve">  Carpet Rate per 
Sq. ft. on Total Area 
in `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</si>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</sst>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Font="1"/>
    <xf numFmtId="0" fontId="0" fillId="0" borderId="0" xfId="0" applyFont="1" applyFill="1"/>
    <xf numFmtId="0" fontId="5" fillId="0" borderId="0" xfId="0" applyFont="1"/>
    <xf numFmtId="164" fontId="5" fillId="0" borderId="0" xfId="0" applyNumberFormat="1" applyFont="1"/>
    <xf numFmtId="164" fontId="0" fillId="0" borderId="0" xfId="0" applyNumberFormat="1" applyFont="1"/>
    <xf numFmtId="1" fontId="4" fillId="0" borderId="6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0" fontId="0" fillId="0" borderId="0" xfId="0" applyFill="1"/>
    <xf numFmtId="0" fontId="5" fillId="0" borderId="0" xfId="0" applyFont="1" applyFill="1"/>
    <xf numFmtId="164" fontId="3" fillId="0" borderId="1" xfId="3" applyFont="1" applyFill="1" applyBorder="1" applyAlignment="1">
      <alignment vertical="center" wrapText="1"/>
    </xf>
    <xf numFmtId="164" fontId="4" fillId="0" borderId="6" xfId="3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3" fillId="0" borderId="0" xfId="0" applyFont="1"/>
    <xf numFmtId="0" fontId="3" fillId="0" borderId="1" xfId="0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0" xfId="0" applyNumberFormat="1" applyFont="1"/>
    <xf numFmtId="164" fontId="3" fillId="0" borderId="0" xfId="0" applyNumberFormat="1" applyFont="1"/>
    <xf numFmtId="164" fontId="3" fillId="0" borderId="0" xfId="3" applyFont="1"/>
    <xf numFmtId="1" fontId="3" fillId="0" borderId="6" xfId="2" applyNumberFormat="1" applyFont="1" applyFill="1" applyBorder="1" applyAlignment="1">
      <alignment horizontal="center" vertical="top" wrapText="1"/>
    </xf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/>
    <xf numFmtId="1" fontId="3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1" fontId="3" fillId="0" borderId="0" xfId="0" applyNumberFormat="1" applyFont="1" applyFill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355146</xdr:colOff>
      <xdr:row>110</xdr:row>
      <xdr:rowOff>72831</xdr:rowOff>
    </xdr:from>
    <xdr:to>
      <xdr:col>11</xdr:col>
      <xdr:colOff>783324</xdr:colOff>
      <xdr:row>130</xdr:row>
      <xdr:rowOff>137732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2289" y="18496902"/>
          <a:ext cx="6143178" cy="33306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121227</xdr:colOff>
      <xdr:row>0</xdr:row>
      <xdr:rowOff>173182</xdr:rowOff>
    </xdr:from>
    <xdr:to>
      <xdr:col>16</xdr:col>
      <xdr:colOff>432954</xdr:colOff>
      <xdr:row>37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227" y="173182"/>
          <a:ext cx="10108870" cy="7011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28575</xdr:rowOff>
    </xdr:from>
    <xdr:to>
      <xdr:col>9</xdr:col>
      <xdr:colOff>699496</xdr:colOff>
      <xdr:row>24</xdr:row>
      <xdr:rowOff>151840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409575"/>
          <a:ext cx="6366871" cy="43142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9</xdr:col>
      <xdr:colOff>381000</xdr:colOff>
      <xdr:row>20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5734050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171450</xdr:rowOff>
    </xdr:from>
    <xdr:to>
      <xdr:col>9</xdr:col>
      <xdr:colOff>361950</xdr:colOff>
      <xdr:row>19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1450"/>
          <a:ext cx="5734050" cy="3562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9</xdr:col>
      <xdr:colOff>314325</xdr:colOff>
      <xdr:row>19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5734050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8"/>
  <sheetViews>
    <sheetView tabSelected="1" topLeftCell="E84" zoomScaleNormal="100" workbookViewId="0">
      <selection activeCell="N95" sqref="N95"/>
    </sheetView>
  </sheetViews>
  <sheetFormatPr defaultRowHeight="12.75"/>
  <cols>
    <col min="1" max="1" width="4.7109375" style="43" customWidth="1"/>
    <col min="2" max="2" width="6.85546875" style="36" customWidth="1"/>
    <col min="3" max="3" width="9.28515625" style="36" customWidth="1"/>
    <col min="4" max="4" width="11.7109375" style="36" customWidth="1"/>
    <col min="5" max="5" width="11.28515625" style="44" customWidth="1"/>
    <col min="6" max="6" width="6.85546875" style="44" customWidth="1"/>
    <col min="7" max="7" width="11.85546875" style="44" customWidth="1"/>
    <col min="8" max="8" width="9.140625" style="48" customWidth="1"/>
    <col min="9" max="9" width="16.28515625" style="46" customWidth="1"/>
    <col min="10" max="10" width="16.28515625" style="49" customWidth="1"/>
    <col min="11" max="11" width="13.85546875" style="49" customWidth="1"/>
    <col min="12" max="12" width="14.85546875" style="49" customWidth="1"/>
    <col min="13" max="13" width="6.7109375" style="46" customWidth="1"/>
    <col min="14" max="14" width="9.140625" style="36"/>
    <col min="15" max="15" width="15.140625" style="36" bestFit="1" customWidth="1"/>
    <col min="16" max="16" width="15.28515625" style="36" customWidth="1"/>
    <col min="17" max="17" width="10.85546875" style="36" customWidth="1"/>
    <col min="18" max="16384" width="9.140625" style="36"/>
  </cols>
  <sheetData>
    <row r="1" spans="1:17" ht="49.5" customHeight="1">
      <c r="A1" s="30" t="s">
        <v>0</v>
      </c>
      <c r="B1" s="31" t="s">
        <v>3</v>
      </c>
      <c r="C1" s="31" t="s">
        <v>1</v>
      </c>
      <c r="D1" s="31" t="s">
        <v>4</v>
      </c>
      <c r="E1" s="32" t="s">
        <v>6</v>
      </c>
      <c r="F1" s="32" t="s">
        <v>7</v>
      </c>
      <c r="G1" s="33" t="s">
        <v>5</v>
      </c>
      <c r="H1" s="34" t="s">
        <v>8</v>
      </c>
      <c r="I1" s="34" t="s">
        <v>11</v>
      </c>
      <c r="J1" s="35" t="s">
        <v>12</v>
      </c>
      <c r="K1" s="35" t="s">
        <v>13</v>
      </c>
      <c r="L1" s="35" t="s">
        <v>14</v>
      </c>
      <c r="M1" s="34" t="s">
        <v>15</v>
      </c>
    </row>
    <row r="2" spans="1:17">
      <c r="A2" s="11">
        <v>1</v>
      </c>
      <c r="B2" s="14">
        <v>101</v>
      </c>
      <c r="C2" s="12">
        <v>1</v>
      </c>
      <c r="D2" s="13" t="s">
        <v>10</v>
      </c>
      <c r="E2" s="37">
        <v>385</v>
      </c>
      <c r="F2" s="37">
        <v>65</v>
      </c>
      <c r="G2" s="37">
        <f t="shared" ref="G2:G65" si="0">E2+F2</f>
        <v>450</v>
      </c>
      <c r="H2" s="38">
        <f>G2*1.1</f>
        <v>495.00000000000006</v>
      </c>
      <c r="I2" s="23">
        <v>5000</v>
      </c>
      <c r="J2" s="28">
        <f>I2*G2</f>
        <v>2250000</v>
      </c>
      <c r="K2" s="28">
        <f t="shared" ref="K2:K65" si="1">J2*0.95</f>
        <v>2137500</v>
      </c>
      <c r="L2" s="28">
        <f t="shared" ref="L2:L65" si="2">J2*0.8</f>
        <v>1800000</v>
      </c>
      <c r="M2" s="24">
        <f t="shared" ref="M2:M65" si="3">MROUND((J2*0.025/12),500)</f>
        <v>4500</v>
      </c>
      <c r="O2" s="39">
        <f>G4*1.35</f>
        <v>626.40000000000009</v>
      </c>
      <c r="P2" s="40">
        <f>O2*6600</f>
        <v>4134240.0000000005</v>
      </c>
      <c r="Q2" s="40">
        <f>P2/G4</f>
        <v>8910.0000000000018</v>
      </c>
    </row>
    <row r="3" spans="1:17">
      <c r="A3" s="11">
        <v>2</v>
      </c>
      <c r="B3" s="14">
        <v>102</v>
      </c>
      <c r="C3" s="12">
        <v>1</v>
      </c>
      <c r="D3" s="13" t="s">
        <v>10</v>
      </c>
      <c r="E3" s="13">
        <v>387</v>
      </c>
      <c r="F3" s="13">
        <v>65</v>
      </c>
      <c r="G3" s="37">
        <f t="shared" si="0"/>
        <v>452</v>
      </c>
      <c r="H3" s="38">
        <f>G3*1.1</f>
        <v>497.20000000000005</v>
      </c>
      <c r="I3" s="23">
        <v>5000</v>
      </c>
      <c r="J3" s="28">
        <f t="shared" ref="J3:J66" si="4">I3*G3</f>
        <v>2260000</v>
      </c>
      <c r="K3" s="28">
        <f t="shared" si="1"/>
        <v>2147000</v>
      </c>
      <c r="L3" s="28">
        <f t="shared" si="2"/>
        <v>1808000</v>
      </c>
      <c r="M3" s="24">
        <f t="shared" si="3"/>
        <v>4500</v>
      </c>
      <c r="O3" s="40"/>
      <c r="P3" s="40"/>
    </row>
    <row r="4" spans="1:17">
      <c r="A4" s="11">
        <v>3</v>
      </c>
      <c r="B4" s="14">
        <v>103</v>
      </c>
      <c r="C4" s="12">
        <v>1</v>
      </c>
      <c r="D4" s="13" t="s">
        <v>10</v>
      </c>
      <c r="E4" s="13">
        <v>399</v>
      </c>
      <c r="F4" s="13">
        <v>65</v>
      </c>
      <c r="G4" s="37">
        <f t="shared" si="0"/>
        <v>464</v>
      </c>
      <c r="H4" s="38">
        <f>G4*1.1</f>
        <v>510.40000000000003</v>
      </c>
      <c r="I4" s="23">
        <v>5000</v>
      </c>
      <c r="J4" s="28">
        <f t="shared" si="4"/>
        <v>2320000</v>
      </c>
      <c r="K4" s="28">
        <f t="shared" si="1"/>
        <v>2204000</v>
      </c>
      <c r="L4" s="28">
        <f t="shared" si="2"/>
        <v>1856000</v>
      </c>
      <c r="M4" s="24">
        <f t="shared" si="3"/>
        <v>5000</v>
      </c>
      <c r="O4" s="40"/>
      <c r="P4" s="40"/>
    </row>
    <row r="5" spans="1:17">
      <c r="A5" s="11">
        <v>4</v>
      </c>
      <c r="B5" s="14">
        <v>104</v>
      </c>
      <c r="C5" s="12">
        <v>1</v>
      </c>
      <c r="D5" s="13" t="s">
        <v>9</v>
      </c>
      <c r="E5" s="13">
        <v>253</v>
      </c>
      <c r="F5" s="13">
        <v>67</v>
      </c>
      <c r="G5" s="37">
        <f t="shared" si="0"/>
        <v>320</v>
      </c>
      <c r="H5" s="38">
        <f t="shared" ref="H5:H68" si="5">G5*1.1</f>
        <v>352</v>
      </c>
      <c r="I5" s="23">
        <v>5000</v>
      </c>
      <c r="J5" s="28">
        <f t="shared" si="4"/>
        <v>1600000</v>
      </c>
      <c r="K5" s="28">
        <f t="shared" si="1"/>
        <v>1520000</v>
      </c>
      <c r="L5" s="28">
        <f t="shared" si="2"/>
        <v>1280000</v>
      </c>
      <c r="M5" s="24">
        <f t="shared" si="3"/>
        <v>3500</v>
      </c>
      <c r="O5" s="40"/>
      <c r="P5" s="40"/>
    </row>
    <row r="6" spans="1:17">
      <c r="A6" s="11">
        <v>5</v>
      </c>
      <c r="B6" s="14">
        <v>105</v>
      </c>
      <c r="C6" s="12">
        <v>1</v>
      </c>
      <c r="D6" s="13" t="s">
        <v>9</v>
      </c>
      <c r="E6" s="13">
        <v>253</v>
      </c>
      <c r="F6" s="13">
        <v>66</v>
      </c>
      <c r="G6" s="37">
        <f t="shared" si="0"/>
        <v>319</v>
      </c>
      <c r="H6" s="38">
        <f t="shared" si="5"/>
        <v>350.90000000000003</v>
      </c>
      <c r="I6" s="23">
        <v>5000</v>
      </c>
      <c r="J6" s="28">
        <f t="shared" si="4"/>
        <v>1595000</v>
      </c>
      <c r="K6" s="28">
        <f t="shared" si="1"/>
        <v>1515250</v>
      </c>
      <c r="L6" s="28">
        <f t="shared" si="2"/>
        <v>1276000</v>
      </c>
      <c r="M6" s="24">
        <f t="shared" si="3"/>
        <v>3500</v>
      </c>
      <c r="O6" s="40"/>
      <c r="P6" s="40"/>
    </row>
    <row r="7" spans="1:17">
      <c r="A7" s="11">
        <v>6</v>
      </c>
      <c r="B7" s="14">
        <v>106</v>
      </c>
      <c r="C7" s="12">
        <v>1</v>
      </c>
      <c r="D7" s="13" t="s">
        <v>9</v>
      </c>
      <c r="E7" s="13">
        <v>250</v>
      </c>
      <c r="F7" s="13">
        <v>67</v>
      </c>
      <c r="G7" s="37">
        <f t="shared" si="0"/>
        <v>317</v>
      </c>
      <c r="H7" s="38">
        <f t="shared" si="5"/>
        <v>348.70000000000005</v>
      </c>
      <c r="I7" s="23">
        <v>5000</v>
      </c>
      <c r="J7" s="28">
        <f t="shared" si="4"/>
        <v>1585000</v>
      </c>
      <c r="K7" s="28">
        <f t="shared" si="1"/>
        <v>1505750</v>
      </c>
      <c r="L7" s="28">
        <f t="shared" si="2"/>
        <v>1268000</v>
      </c>
      <c r="M7" s="24">
        <f t="shared" si="3"/>
        <v>3500</v>
      </c>
      <c r="O7" s="40"/>
      <c r="P7" s="40"/>
    </row>
    <row r="8" spans="1:17">
      <c r="A8" s="11">
        <v>7</v>
      </c>
      <c r="B8" s="14">
        <v>201</v>
      </c>
      <c r="C8" s="12">
        <v>2</v>
      </c>
      <c r="D8" s="13" t="s">
        <v>10</v>
      </c>
      <c r="E8" s="37">
        <v>385</v>
      </c>
      <c r="F8" s="37">
        <v>65</v>
      </c>
      <c r="G8" s="37">
        <f t="shared" si="0"/>
        <v>450</v>
      </c>
      <c r="H8" s="38">
        <f t="shared" si="5"/>
        <v>495.00000000000006</v>
      </c>
      <c r="I8" s="23">
        <v>5000</v>
      </c>
      <c r="J8" s="28">
        <f t="shared" si="4"/>
        <v>2250000</v>
      </c>
      <c r="K8" s="28">
        <f t="shared" si="1"/>
        <v>2137500</v>
      </c>
      <c r="L8" s="28">
        <f t="shared" si="2"/>
        <v>1800000</v>
      </c>
      <c r="M8" s="24">
        <f t="shared" si="3"/>
        <v>4500</v>
      </c>
      <c r="O8" s="40"/>
      <c r="P8" s="40"/>
    </row>
    <row r="9" spans="1:17">
      <c r="A9" s="11">
        <v>8</v>
      </c>
      <c r="B9" s="14">
        <v>202</v>
      </c>
      <c r="C9" s="12">
        <v>2</v>
      </c>
      <c r="D9" s="13" t="s">
        <v>10</v>
      </c>
      <c r="E9" s="13">
        <v>387</v>
      </c>
      <c r="F9" s="13">
        <v>65</v>
      </c>
      <c r="G9" s="37">
        <f t="shared" si="0"/>
        <v>452</v>
      </c>
      <c r="H9" s="38">
        <f t="shared" si="5"/>
        <v>497.20000000000005</v>
      </c>
      <c r="I9" s="23">
        <v>5000</v>
      </c>
      <c r="J9" s="28">
        <f t="shared" si="4"/>
        <v>2260000</v>
      </c>
      <c r="K9" s="28">
        <f t="shared" si="1"/>
        <v>2147000</v>
      </c>
      <c r="L9" s="28">
        <f t="shared" si="2"/>
        <v>1808000</v>
      </c>
      <c r="M9" s="24">
        <f t="shared" si="3"/>
        <v>4500</v>
      </c>
      <c r="O9" s="40"/>
      <c r="P9" s="40"/>
    </row>
    <row r="10" spans="1:17">
      <c r="A10" s="11">
        <v>9</v>
      </c>
      <c r="B10" s="14">
        <v>203</v>
      </c>
      <c r="C10" s="12">
        <v>2</v>
      </c>
      <c r="D10" s="13" t="s">
        <v>10</v>
      </c>
      <c r="E10" s="13">
        <v>399</v>
      </c>
      <c r="F10" s="13">
        <v>65</v>
      </c>
      <c r="G10" s="37">
        <f t="shared" si="0"/>
        <v>464</v>
      </c>
      <c r="H10" s="38">
        <f t="shared" si="5"/>
        <v>510.40000000000003</v>
      </c>
      <c r="I10" s="23">
        <v>5000</v>
      </c>
      <c r="J10" s="28">
        <f t="shared" si="4"/>
        <v>2320000</v>
      </c>
      <c r="K10" s="28">
        <f t="shared" si="1"/>
        <v>2204000</v>
      </c>
      <c r="L10" s="28">
        <f t="shared" si="2"/>
        <v>1856000</v>
      </c>
      <c r="M10" s="24">
        <f t="shared" si="3"/>
        <v>5000</v>
      </c>
      <c r="O10" s="40"/>
      <c r="P10" s="40"/>
    </row>
    <row r="11" spans="1:17">
      <c r="A11" s="11">
        <v>10</v>
      </c>
      <c r="B11" s="14">
        <v>204</v>
      </c>
      <c r="C11" s="12">
        <v>2</v>
      </c>
      <c r="D11" s="13" t="s">
        <v>9</v>
      </c>
      <c r="E11" s="13">
        <v>253</v>
      </c>
      <c r="F11" s="13">
        <v>67</v>
      </c>
      <c r="G11" s="37">
        <f t="shared" si="0"/>
        <v>320</v>
      </c>
      <c r="H11" s="38">
        <f t="shared" si="5"/>
        <v>352</v>
      </c>
      <c r="I11" s="23">
        <v>5000</v>
      </c>
      <c r="J11" s="28">
        <f t="shared" si="4"/>
        <v>1600000</v>
      </c>
      <c r="K11" s="28">
        <f t="shared" si="1"/>
        <v>1520000</v>
      </c>
      <c r="L11" s="28">
        <f t="shared" si="2"/>
        <v>1280000</v>
      </c>
      <c r="M11" s="24">
        <f t="shared" si="3"/>
        <v>3500</v>
      </c>
      <c r="O11" s="40"/>
      <c r="P11" s="40"/>
    </row>
    <row r="12" spans="1:17">
      <c r="A12" s="11">
        <v>11</v>
      </c>
      <c r="B12" s="14">
        <v>205</v>
      </c>
      <c r="C12" s="12">
        <v>2</v>
      </c>
      <c r="D12" s="13" t="s">
        <v>9</v>
      </c>
      <c r="E12" s="13">
        <v>253</v>
      </c>
      <c r="F12" s="13">
        <v>66</v>
      </c>
      <c r="G12" s="37">
        <f t="shared" si="0"/>
        <v>319</v>
      </c>
      <c r="H12" s="38">
        <f t="shared" si="5"/>
        <v>350.90000000000003</v>
      </c>
      <c r="I12" s="23">
        <v>5000</v>
      </c>
      <c r="J12" s="28">
        <f t="shared" si="4"/>
        <v>1595000</v>
      </c>
      <c r="K12" s="28">
        <f t="shared" si="1"/>
        <v>1515250</v>
      </c>
      <c r="L12" s="28">
        <f t="shared" si="2"/>
        <v>1276000</v>
      </c>
      <c r="M12" s="24">
        <f t="shared" si="3"/>
        <v>3500</v>
      </c>
      <c r="O12" s="40"/>
      <c r="P12" s="40"/>
    </row>
    <row r="13" spans="1:17">
      <c r="A13" s="11">
        <v>12</v>
      </c>
      <c r="B13" s="14">
        <v>206</v>
      </c>
      <c r="C13" s="12">
        <v>2</v>
      </c>
      <c r="D13" s="13" t="s">
        <v>9</v>
      </c>
      <c r="E13" s="13">
        <v>250</v>
      </c>
      <c r="F13" s="13">
        <v>67</v>
      </c>
      <c r="G13" s="37">
        <f t="shared" si="0"/>
        <v>317</v>
      </c>
      <c r="H13" s="38">
        <f t="shared" si="5"/>
        <v>348.70000000000005</v>
      </c>
      <c r="I13" s="23">
        <v>5000</v>
      </c>
      <c r="J13" s="28">
        <f t="shared" si="4"/>
        <v>1585000</v>
      </c>
      <c r="K13" s="28">
        <f t="shared" si="1"/>
        <v>1505750</v>
      </c>
      <c r="L13" s="28">
        <f t="shared" si="2"/>
        <v>1268000</v>
      </c>
      <c r="M13" s="24">
        <f t="shared" si="3"/>
        <v>3500</v>
      </c>
      <c r="O13" s="40"/>
      <c r="P13" s="40"/>
    </row>
    <row r="14" spans="1:17">
      <c r="A14" s="11">
        <v>13</v>
      </c>
      <c r="B14" s="14">
        <v>207</v>
      </c>
      <c r="C14" s="12">
        <v>2</v>
      </c>
      <c r="D14" s="13" t="s">
        <v>10</v>
      </c>
      <c r="E14" s="37">
        <v>387</v>
      </c>
      <c r="F14" s="37">
        <v>65</v>
      </c>
      <c r="G14" s="37">
        <f t="shared" si="0"/>
        <v>452</v>
      </c>
      <c r="H14" s="38">
        <f t="shared" si="5"/>
        <v>497.20000000000005</v>
      </c>
      <c r="I14" s="23">
        <v>5000</v>
      </c>
      <c r="J14" s="28">
        <f t="shared" si="4"/>
        <v>2260000</v>
      </c>
      <c r="K14" s="28">
        <f t="shared" si="1"/>
        <v>2147000</v>
      </c>
      <c r="L14" s="28">
        <f t="shared" si="2"/>
        <v>1808000</v>
      </c>
      <c r="M14" s="24">
        <f t="shared" si="3"/>
        <v>4500</v>
      </c>
      <c r="O14" s="40"/>
      <c r="P14" s="40"/>
    </row>
    <row r="15" spans="1:17">
      <c r="A15" s="11">
        <v>14</v>
      </c>
      <c r="B15" s="14">
        <v>208</v>
      </c>
      <c r="C15" s="12">
        <v>2</v>
      </c>
      <c r="D15" s="13" t="s">
        <v>10</v>
      </c>
      <c r="E15" s="37">
        <v>387</v>
      </c>
      <c r="F15" s="37">
        <v>65</v>
      </c>
      <c r="G15" s="37">
        <f t="shared" si="0"/>
        <v>452</v>
      </c>
      <c r="H15" s="38">
        <f t="shared" si="5"/>
        <v>497.20000000000005</v>
      </c>
      <c r="I15" s="23">
        <v>5000</v>
      </c>
      <c r="J15" s="28">
        <f t="shared" si="4"/>
        <v>2260000</v>
      </c>
      <c r="K15" s="28">
        <f t="shared" si="1"/>
        <v>2147000</v>
      </c>
      <c r="L15" s="28">
        <f t="shared" si="2"/>
        <v>1808000</v>
      </c>
      <c r="M15" s="24">
        <f t="shared" si="3"/>
        <v>4500</v>
      </c>
      <c r="O15" s="41"/>
    </row>
    <row r="16" spans="1:17">
      <c r="A16" s="11">
        <v>15</v>
      </c>
      <c r="B16" s="14">
        <v>209</v>
      </c>
      <c r="C16" s="12">
        <v>2</v>
      </c>
      <c r="D16" s="13" t="s">
        <v>10</v>
      </c>
      <c r="E16" s="13">
        <v>385</v>
      </c>
      <c r="F16" s="13">
        <v>65</v>
      </c>
      <c r="G16" s="37">
        <f t="shared" si="0"/>
        <v>450</v>
      </c>
      <c r="H16" s="38">
        <f t="shared" si="5"/>
        <v>495.00000000000006</v>
      </c>
      <c r="I16" s="23">
        <v>5000</v>
      </c>
      <c r="J16" s="28">
        <f t="shared" si="4"/>
        <v>2250000</v>
      </c>
      <c r="K16" s="28">
        <f t="shared" si="1"/>
        <v>2137500</v>
      </c>
      <c r="L16" s="28">
        <f t="shared" si="2"/>
        <v>1800000</v>
      </c>
      <c r="M16" s="24">
        <f t="shared" si="3"/>
        <v>4500</v>
      </c>
      <c r="O16" s="40"/>
    </row>
    <row r="17" spans="1:13">
      <c r="A17" s="11">
        <v>16</v>
      </c>
      <c r="B17" s="14">
        <v>210</v>
      </c>
      <c r="C17" s="12">
        <v>2</v>
      </c>
      <c r="D17" s="13" t="s">
        <v>10</v>
      </c>
      <c r="E17" s="13">
        <v>327</v>
      </c>
      <c r="F17" s="13">
        <v>122</v>
      </c>
      <c r="G17" s="37">
        <f t="shared" si="0"/>
        <v>449</v>
      </c>
      <c r="H17" s="38">
        <f t="shared" si="5"/>
        <v>493.90000000000003</v>
      </c>
      <c r="I17" s="23">
        <v>5000</v>
      </c>
      <c r="J17" s="28">
        <f t="shared" si="4"/>
        <v>2245000</v>
      </c>
      <c r="K17" s="28">
        <f t="shared" si="1"/>
        <v>2132750</v>
      </c>
      <c r="L17" s="28">
        <f t="shared" si="2"/>
        <v>1796000</v>
      </c>
      <c r="M17" s="24">
        <f t="shared" si="3"/>
        <v>4500</v>
      </c>
    </row>
    <row r="18" spans="1:13">
      <c r="A18" s="11">
        <v>17</v>
      </c>
      <c r="B18" s="14">
        <v>211</v>
      </c>
      <c r="C18" s="12">
        <v>2</v>
      </c>
      <c r="D18" s="13" t="s">
        <v>9</v>
      </c>
      <c r="E18" s="13">
        <v>250</v>
      </c>
      <c r="F18" s="13">
        <v>61</v>
      </c>
      <c r="G18" s="37">
        <f t="shared" si="0"/>
        <v>311</v>
      </c>
      <c r="H18" s="38">
        <f t="shared" si="5"/>
        <v>342.1</v>
      </c>
      <c r="I18" s="23">
        <v>5000</v>
      </c>
      <c r="J18" s="28">
        <f t="shared" si="4"/>
        <v>1555000</v>
      </c>
      <c r="K18" s="28">
        <f t="shared" si="1"/>
        <v>1477250</v>
      </c>
      <c r="L18" s="28">
        <f t="shared" si="2"/>
        <v>1244000</v>
      </c>
      <c r="M18" s="24">
        <f t="shared" si="3"/>
        <v>3000</v>
      </c>
    </row>
    <row r="19" spans="1:13">
      <c r="A19" s="11">
        <v>18</v>
      </c>
      <c r="B19" s="14">
        <v>212</v>
      </c>
      <c r="C19" s="12">
        <v>2</v>
      </c>
      <c r="D19" s="13" t="s">
        <v>9</v>
      </c>
      <c r="E19" s="37">
        <v>278</v>
      </c>
      <c r="F19" s="37">
        <v>66</v>
      </c>
      <c r="G19" s="37">
        <f t="shared" si="0"/>
        <v>344</v>
      </c>
      <c r="H19" s="38">
        <f t="shared" si="5"/>
        <v>378.40000000000003</v>
      </c>
      <c r="I19" s="23">
        <v>5000</v>
      </c>
      <c r="J19" s="28">
        <f t="shared" si="4"/>
        <v>1720000</v>
      </c>
      <c r="K19" s="28">
        <f t="shared" si="1"/>
        <v>1634000</v>
      </c>
      <c r="L19" s="28">
        <f t="shared" si="2"/>
        <v>1376000</v>
      </c>
      <c r="M19" s="24">
        <f t="shared" si="3"/>
        <v>3500</v>
      </c>
    </row>
    <row r="20" spans="1:13">
      <c r="A20" s="11">
        <v>19</v>
      </c>
      <c r="B20" s="14">
        <v>213</v>
      </c>
      <c r="C20" s="12">
        <v>2</v>
      </c>
      <c r="D20" s="13" t="s">
        <v>9</v>
      </c>
      <c r="E20" s="37">
        <v>256</v>
      </c>
      <c r="F20" s="37">
        <v>61</v>
      </c>
      <c r="G20" s="37">
        <f t="shared" si="0"/>
        <v>317</v>
      </c>
      <c r="H20" s="38">
        <f t="shared" si="5"/>
        <v>348.70000000000005</v>
      </c>
      <c r="I20" s="23">
        <v>5000</v>
      </c>
      <c r="J20" s="28">
        <f t="shared" si="4"/>
        <v>1585000</v>
      </c>
      <c r="K20" s="28">
        <f t="shared" si="1"/>
        <v>1505750</v>
      </c>
      <c r="L20" s="28">
        <f t="shared" si="2"/>
        <v>1268000</v>
      </c>
      <c r="M20" s="24">
        <f t="shared" si="3"/>
        <v>3500</v>
      </c>
    </row>
    <row r="21" spans="1:13">
      <c r="A21" s="11">
        <v>20</v>
      </c>
      <c r="B21" s="14">
        <v>214</v>
      </c>
      <c r="C21" s="12">
        <v>2</v>
      </c>
      <c r="D21" s="13" t="s">
        <v>10</v>
      </c>
      <c r="E21" s="37">
        <v>349</v>
      </c>
      <c r="F21" s="37">
        <v>114</v>
      </c>
      <c r="G21" s="37">
        <f t="shared" si="0"/>
        <v>463</v>
      </c>
      <c r="H21" s="38">
        <f t="shared" si="5"/>
        <v>509.30000000000007</v>
      </c>
      <c r="I21" s="23">
        <v>5000</v>
      </c>
      <c r="J21" s="28">
        <f t="shared" si="4"/>
        <v>2315000</v>
      </c>
      <c r="K21" s="28">
        <f t="shared" si="1"/>
        <v>2199250</v>
      </c>
      <c r="L21" s="28">
        <f t="shared" si="2"/>
        <v>1852000</v>
      </c>
      <c r="M21" s="24">
        <f t="shared" si="3"/>
        <v>5000</v>
      </c>
    </row>
    <row r="22" spans="1:13">
      <c r="A22" s="11">
        <v>21</v>
      </c>
      <c r="B22" s="14">
        <v>301</v>
      </c>
      <c r="C22" s="12">
        <v>3</v>
      </c>
      <c r="D22" s="13" t="s">
        <v>10</v>
      </c>
      <c r="E22" s="37">
        <v>385</v>
      </c>
      <c r="F22" s="37">
        <v>65</v>
      </c>
      <c r="G22" s="37">
        <f t="shared" si="0"/>
        <v>450</v>
      </c>
      <c r="H22" s="38">
        <f t="shared" si="5"/>
        <v>495.00000000000006</v>
      </c>
      <c r="I22" s="23">
        <v>5000</v>
      </c>
      <c r="J22" s="28">
        <f t="shared" si="4"/>
        <v>2250000</v>
      </c>
      <c r="K22" s="28">
        <f t="shared" si="1"/>
        <v>2137500</v>
      </c>
      <c r="L22" s="28">
        <f t="shared" si="2"/>
        <v>1800000</v>
      </c>
      <c r="M22" s="24">
        <f t="shared" si="3"/>
        <v>4500</v>
      </c>
    </row>
    <row r="23" spans="1:13">
      <c r="A23" s="11">
        <v>22</v>
      </c>
      <c r="B23" s="11">
        <v>302</v>
      </c>
      <c r="C23" s="12">
        <v>3</v>
      </c>
      <c r="D23" s="13" t="s">
        <v>10</v>
      </c>
      <c r="E23" s="13">
        <v>387</v>
      </c>
      <c r="F23" s="13">
        <v>65</v>
      </c>
      <c r="G23" s="37">
        <f t="shared" si="0"/>
        <v>452</v>
      </c>
      <c r="H23" s="38">
        <f t="shared" si="5"/>
        <v>497.20000000000005</v>
      </c>
      <c r="I23" s="23">
        <v>5000</v>
      </c>
      <c r="J23" s="28">
        <f t="shared" si="4"/>
        <v>2260000</v>
      </c>
      <c r="K23" s="28">
        <f t="shared" si="1"/>
        <v>2147000</v>
      </c>
      <c r="L23" s="28">
        <f t="shared" si="2"/>
        <v>1808000</v>
      </c>
      <c r="M23" s="24">
        <f t="shared" si="3"/>
        <v>4500</v>
      </c>
    </row>
    <row r="24" spans="1:13">
      <c r="A24" s="11">
        <v>23</v>
      </c>
      <c r="B24" s="11">
        <v>303</v>
      </c>
      <c r="C24" s="12">
        <v>3</v>
      </c>
      <c r="D24" s="13" t="s">
        <v>10</v>
      </c>
      <c r="E24" s="13">
        <v>399</v>
      </c>
      <c r="F24" s="13">
        <v>65</v>
      </c>
      <c r="G24" s="37">
        <f t="shared" si="0"/>
        <v>464</v>
      </c>
      <c r="H24" s="38">
        <f t="shared" si="5"/>
        <v>510.40000000000003</v>
      </c>
      <c r="I24" s="23">
        <v>5000</v>
      </c>
      <c r="J24" s="28">
        <f t="shared" si="4"/>
        <v>2320000</v>
      </c>
      <c r="K24" s="28">
        <f t="shared" si="1"/>
        <v>2204000</v>
      </c>
      <c r="L24" s="28">
        <f t="shared" si="2"/>
        <v>1856000</v>
      </c>
      <c r="M24" s="24">
        <f t="shared" si="3"/>
        <v>5000</v>
      </c>
    </row>
    <row r="25" spans="1:13">
      <c r="A25" s="11">
        <v>24</v>
      </c>
      <c r="B25" s="14">
        <v>304</v>
      </c>
      <c r="C25" s="12">
        <v>3</v>
      </c>
      <c r="D25" s="13" t="s">
        <v>9</v>
      </c>
      <c r="E25" s="13">
        <v>253</v>
      </c>
      <c r="F25" s="13">
        <v>67</v>
      </c>
      <c r="G25" s="37">
        <f t="shared" si="0"/>
        <v>320</v>
      </c>
      <c r="H25" s="38">
        <f t="shared" si="5"/>
        <v>352</v>
      </c>
      <c r="I25" s="23">
        <v>5000</v>
      </c>
      <c r="J25" s="28">
        <f t="shared" si="4"/>
        <v>1600000</v>
      </c>
      <c r="K25" s="28">
        <f t="shared" si="1"/>
        <v>1520000</v>
      </c>
      <c r="L25" s="28">
        <f t="shared" si="2"/>
        <v>1280000</v>
      </c>
      <c r="M25" s="24">
        <f t="shared" si="3"/>
        <v>3500</v>
      </c>
    </row>
    <row r="26" spans="1:13">
      <c r="A26" s="11">
        <v>25</v>
      </c>
      <c r="B26" s="11">
        <v>305</v>
      </c>
      <c r="C26" s="12">
        <v>3</v>
      </c>
      <c r="D26" s="13" t="s">
        <v>9</v>
      </c>
      <c r="E26" s="13">
        <v>253</v>
      </c>
      <c r="F26" s="13">
        <v>66</v>
      </c>
      <c r="G26" s="37">
        <f t="shared" si="0"/>
        <v>319</v>
      </c>
      <c r="H26" s="38">
        <f t="shared" si="5"/>
        <v>350.90000000000003</v>
      </c>
      <c r="I26" s="23">
        <v>5000</v>
      </c>
      <c r="J26" s="28">
        <f t="shared" si="4"/>
        <v>1595000</v>
      </c>
      <c r="K26" s="28">
        <f t="shared" si="1"/>
        <v>1515250</v>
      </c>
      <c r="L26" s="28">
        <f t="shared" si="2"/>
        <v>1276000</v>
      </c>
      <c r="M26" s="24">
        <f t="shared" si="3"/>
        <v>3500</v>
      </c>
    </row>
    <row r="27" spans="1:13">
      <c r="A27" s="11">
        <v>26</v>
      </c>
      <c r="B27" s="11">
        <v>306</v>
      </c>
      <c r="C27" s="12">
        <v>3</v>
      </c>
      <c r="D27" s="13" t="s">
        <v>9</v>
      </c>
      <c r="E27" s="13">
        <v>250</v>
      </c>
      <c r="F27" s="13">
        <v>67</v>
      </c>
      <c r="G27" s="37">
        <f t="shared" si="0"/>
        <v>317</v>
      </c>
      <c r="H27" s="38">
        <f t="shared" si="5"/>
        <v>348.70000000000005</v>
      </c>
      <c r="I27" s="23">
        <v>5000</v>
      </c>
      <c r="J27" s="28">
        <f t="shared" si="4"/>
        <v>1585000</v>
      </c>
      <c r="K27" s="28">
        <f t="shared" si="1"/>
        <v>1505750</v>
      </c>
      <c r="L27" s="28">
        <f t="shared" si="2"/>
        <v>1268000</v>
      </c>
      <c r="M27" s="24">
        <f t="shared" si="3"/>
        <v>3500</v>
      </c>
    </row>
    <row r="28" spans="1:13">
      <c r="A28" s="11">
        <v>27</v>
      </c>
      <c r="B28" s="14">
        <v>307</v>
      </c>
      <c r="C28" s="12">
        <v>3</v>
      </c>
      <c r="D28" s="13" t="s">
        <v>10</v>
      </c>
      <c r="E28" s="37">
        <v>387</v>
      </c>
      <c r="F28" s="37">
        <v>65</v>
      </c>
      <c r="G28" s="37">
        <f t="shared" si="0"/>
        <v>452</v>
      </c>
      <c r="H28" s="38">
        <f t="shared" si="5"/>
        <v>497.20000000000005</v>
      </c>
      <c r="I28" s="23">
        <v>5000</v>
      </c>
      <c r="J28" s="28">
        <f t="shared" si="4"/>
        <v>2260000</v>
      </c>
      <c r="K28" s="28">
        <f t="shared" si="1"/>
        <v>2147000</v>
      </c>
      <c r="L28" s="28">
        <f t="shared" si="2"/>
        <v>1808000</v>
      </c>
      <c r="M28" s="24">
        <f t="shared" si="3"/>
        <v>4500</v>
      </c>
    </row>
    <row r="29" spans="1:13">
      <c r="A29" s="11">
        <v>28</v>
      </c>
      <c r="B29" s="11">
        <v>308</v>
      </c>
      <c r="C29" s="12">
        <v>3</v>
      </c>
      <c r="D29" s="13" t="s">
        <v>10</v>
      </c>
      <c r="E29" s="37">
        <v>387</v>
      </c>
      <c r="F29" s="37">
        <v>65</v>
      </c>
      <c r="G29" s="37">
        <f t="shared" si="0"/>
        <v>452</v>
      </c>
      <c r="H29" s="38">
        <f t="shared" si="5"/>
        <v>497.20000000000005</v>
      </c>
      <c r="I29" s="23">
        <v>5000</v>
      </c>
      <c r="J29" s="28">
        <f t="shared" si="4"/>
        <v>2260000</v>
      </c>
      <c r="K29" s="28">
        <f t="shared" si="1"/>
        <v>2147000</v>
      </c>
      <c r="L29" s="28">
        <f t="shared" si="2"/>
        <v>1808000</v>
      </c>
      <c r="M29" s="24">
        <f t="shared" si="3"/>
        <v>4500</v>
      </c>
    </row>
    <row r="30" spans="1:13">
      <c r="A30" s="11">
        <v>29</v>
      </c>
      <c r="B30" s="11">
        <v>309</v>
      </c>
      <c r="C30" s="12">
        <v>3</v>
      </c>
      <c r="D30" s="13" t="s">
        <v>10</v>
      </c>
      <c r="E30" s="13">
        <v>385</v>
      </c>
      <c r="F30" s="13">
        <v>65</v>
      </c>
      <c r="G30" s="37">
        <f t="shared" si="0"/>
        <v>450</v>
      </c>
      <c r="H30" s="38">
        <f t="shared" si="5"/>
        <v>495.00000000000006</v>
      </c>
      <c r="I30" s="23">
        <v>5000</v>
      </c>
      <c r="J30" s="28">
        <f t="shared" si="4"/>
        <v>2250000</v>
      </c>
      <c r="K30" s="28">
        <f t="shared" si="1"/>
        <v>2137500</v>
      </c>
      <c r="L30" s="28">
        <f t="shared" si="2"/>
        <v>1800000</v>
      </c>
      <c r="M30" s="24">
        <f t="shared" si="3"/>
        <v>4500</v>
      </c>
    </row>
    <row r="31" spans="1:13">
      <c r="A31" s="11">
        <v>30</v>
      </c>
      <c r="B31" s="14">
        <v>310</v>
      </c>
      <c r="C31" s="12">
        <v>3</v>
      </c>
      <c r="D31" s="13" t="s">
        <v>10</v>
      </c>
      <c r="E31" s="13">
        <v>327</v>
      </c>
      <c r="F31" s="13">
        <v>122</v>
      </c>
      <c r="G31" s="37">
        <f t="shared" si="0"/>
        <v>449</v>
      </c>
      <c r="H31" s="38">
        <f>G31*1.1</f>
        <v>493.90000000000003</v>
      </c>
      <c r="I31" s="23">
        <v>5000</v>
      </c>
      <c r="J31" s="28">
        <f t="shared" si="4"/>
        <v>2245000</v>
      </c>
      <c r="K31" s="28">
        <f t="shared" si="1"/>
        <v>2132750</v>
      </c>
      <c r="L31" s="28">
        <f t="shared" si="2"/>
        <v>1796000</v>
      </c>
      <c r="M31" s="24">
        <f t="shared" si="3"/>
        <v>4500</v>
      </c>
    </row>
    <row r="32" spans="1:13">
      <c r="A32" s="11">
        <v>31</v>
      </c>
      <c r="B32" s="11">
        <v>311</v>
      </c>
      <c r="C32" s="12">
        <v>3</v>
      </c>
      <c r="D32" s="13" t="s">
        <v>9</v>
      </c>
      <c r="E32" s="13">
        <v>250</v>
      </c>
      <c r="F32" s="13">
        <v>61</v>
      </c>
      <c r="G32" s="37">
        <f t="shared" si="0"/>
        <v>311</v>
      </c>
      <c r="H32" s="38">
        <f t="shared" si="5"/>
        <v>342.1</v>
      </c>
      <c r="I32" s="23">
        <v>5000</v>
      </c>
      <c r="J32" s="28">
        <f t="shared" si="4"/>
        <v>1555000</v>
      </c>
      <c r="K32" s="28">
        <f t="shared" si="1"/>
        <v>1477250</v>
      </c>
      <c r="L32" s="28">
        <f t="shared" si="2"/>
        <v>1244000</v>
      </c>
      <c r="M32" s="24">
        <f t="shared" si="3"/>
        <v>3000</v>
      </c>
    </row>
    <row r="33" spans="1:13">
      <c r="A33" s="11">
        <v>32</v>
      </c>
      <c r="B33" s="14">
        <v>312</v>
      </c>
      <c r="C33" s="12">
        <v>3</v>
      </c>
      <c r="D33" s="13" t="s">
        <v>9</v>
      </c>
      <c r="E33" s="37">
        <v>278</v>
      </c>
      <c r="F33" s="37">
        <v>66</v>
      </c>
      <c r="G33" s="37">
        <f t="shared" si="0"/>
        <v>344</v>
      </c>
      <c r="H33" s="38">
        <f t="shared" si="5"/>
        <v>378.40000000000003</v>
      </c>
      <c r="I33" s="23">
        <v>5000</v>
      </c>
      <c r="J33" s="28">
        <f>I33*G33</f>
        <v>1720000</v>
      </c>
      <c r="K33" s="28">
        <f t="shared" si="1"/>
        <v>1634000</v>
      </c>
      <c r="L33" s="28">
        <f t="shared" si="2"/>
        <v>1376000</v>
      </c>
      <c r="M33" s="24">
        <f t="shared" si="3"/>
        <v>3500</v>
      </c>
    </row>
    <row r="34" spans="1:13">
      <c r="A34" s="11">
        <v>33</v>
      </c>
      <c r="B34" s="11">
        <v>313</v>
      </c>
      <c r="C34" s="12">
        <v>3</v>
      </c>
      <c r="D34" s="13" t="s">
        <v>9</v>
      </c>
      <c r="E34" s="37">
        <v>256</v>
      </c>
      <c r="F34" s="37">
        <v>61</v>
      </c>
      <c r="G34" s="37">
        <f t="shared" si="0"/>
        <v>317</v>
      </c>
      <c r="H34" s="38">
        <f t="shared" si="5"/>
        <v>348.70000000000005</v>
      </c>
      <c r="I34" s="23">
        <v>5000</v>
      </c>
      <c r="J34" s="28">
        <f t="shared" si="4"/>
        <v>1585000</v>
      </c>
      <c r="K34" s="28">
        <f t="shared" si="1"/>
        <v>1505750</v>
      </c>
      <c r="L34" s="28">
        <f t="shared" si="2"/>
        <v>1268000</v>
      </c>
      <c r="M34" s="24">
        <f t="shared" si="3"/>
        <v>3500</v>
      </c>
    </row>
    <row r="35" spans="1:13">
      <c r="A35" s="11">
        <v>34</v>
      </c>
      <c r="B35" s="14">
        <v>314</v>
      </c>
      <c r="C35" s="12">
        <v>3</v>
      </c>
      <c r="D35" s="13" t="s">
        <v>10</v>
      </c>
      <c r="E35" s="37">
        <v>349</v>
      </c>
      <c r="F35" s="37">
        <v>114</v>
      </c>
      <c r="G35" s="37">
        <f t="shared" si="0"/>
        <v>463</v>
      </c>
      <c r="H35" s="38">
        <f t="shared" si="5"/>
        <v>509.30000000000007</v>
      </c>
      <c r="I35" s="23">
        <v>5000</v>
      </c>
      <c r="J35" s="28">
        <f t="shared" si="4"/>
        <v>2315000</v>
      </c>
      <c r="K35" s="28">
        <f t="shared" si="1"/>
        <v>2199250</v>
      </c>
      <c r="L35" s="28">
        <f t="shared" si="2"/>
        <v>1852000</v>
      </c>
      <c r="M35" s="24">
        <f t="shared" si="3"/>
        <v>5000</v>
      </c>
    </row>
    <row r="36" spans="1:13">
      <c r="A36" s="11">
        <v>35</v>
      </c>
      <c r="B36" s="11">
        <v>401</v>
      </c>
      <c r="C36" s="12">
        <v>4</v>
      </c>
      <c r="D36" s="13" t="s">
        <v>10</v>
      </c>
      <c r="E36" s="37">
        <v>385</v>
      </c>
      <c r="F36" s="37">
        <v>65</v>
      </c>
      <c r="G36" s="37">
        <f t="shared" si="0"/>
        <v>450</v>
      </c>
      <c r="H36" s="38">
        <f t="shared" si="5"/>
        <v>495.00000000000006</v>
      </c>
      <c r="I36" s="23">
        <v>5000</v>
      </c>
      <c r="J36" s="28">
        <f t="shared" si="4"/>
        <v>2250000</v>
      </c>
      <c r="K36" s="28">
        <f t="shared" si="1"/>
        <v>2137500</v>
      </c>
      <c r="L36" s="28">
        <f t="shared" si="2"/>
        <v>1800000</v>
      </c>
      <c r="M36" s="24">
        <f t="shared" si="3"/>
        <v>4500</v>
      </c>
    </row>
    <row r="37" spans="1:13">
      <c r="A37" s="11">
        <v>36</v>
      </c>
      <c r="B37" s="11">
        <v>402</v>
      </c>
      <c r="C37" s="12">
        <v>4</v>
      </c>
      <c r="D37" s="13" t="s">
        <v>10</v>
      </c>
      <c r="E37" s="13">
        <v>387</v>
      </c>
      <c r="F37" s="13">
        <v>65</v>
      </c>
      <c r="G37" s="37">
        <f t="shared" si="0"/>
        <v>452</v>
      </c>
      <c r="H37" s="38">
        <f t="shared" si="5"/>
        <v>497.20000000000005</v>
      </c>
      <c r="I37" s="23">
        <v>5000</v>
      </c>
      <c r="J37" s="28">
        <f t="shared" si="4"/>
        <v>2260000</v>
      </c>
      <c r="K37" s="28">
        <f t="shared" si="1"/>
        <v>2147000</v>
      </c>
      <c r="L37" s="28">
        <f t="shared" si="2"/>
        <v>1808000</v>
      </c>
      <c r="M37" s="24">
        <f t="shared" si="3"/>
        <v>4500</v>
      </c>
    </row>
    <row r="38" spans="1:13">
      <c r="A38" s="11">
        <v>37</v>
      </c>
      <c r="B38" s="11">
        <v>403</v>
      </c>
      <c r="C38" s="12">
        <v>4</v>
      </c>
      <c r="D38" s="13" t="s">
        <v>10</v>
      </c>
      <c r="E38" s="13">
        <v>399</v>
      </c>
      <c r="F38" s="13">
        <v>65</v>
      </c>
      <c r="G38" s="37">
        <f t="shared" si="0"/>
        <v>464</v>
      </c>
      <c r="H38" s="38">
        <f t="shared" si="5"/>
        <v>510.40000000000003</v>
      </c>
      <c r="I38" s="23">
        <v>5000</v>
      </c>
      <c r="J38" s="28">
        <f t="shared" si="4"/>
        <v>2320000</v>
      </c>
      <c r="K38" s="28">
        <f t="shared" si="1"/>
        <v>2204000</v>
      </c>
      <c r="L38" s="28">
        <f t="shared" si="2"/>
        <v>1856000</v>
      </c>
      <c r="M38" s="24">
        <f t="shared" si="3"/>
        <v>5000</v>
      </c>
    </row>
    <row r="39" spans="1:13">
      <c r="A39" s="11">
        <v>38</v>
      </c>
      <c r="B39" s="11">
        <v>404</v>
      </c>
      <c r="C39" s="12">
        <v>4</v>
      </c>
      <c r="D39" s="13" t="s">
        <v>9</v>
      </c>
      <c r="E39" s="13">
        <v>253</v>
      </c>
      <c r="F39" s="13">
        <v>67</v>
      </c>
      <c r="G39" s="37">
        <f t="shared" si="0"/>
        <v>320</v>
      </c>
      <c r="H39" s="38">
        <f t="shared" si="5"/>
        <v>352</v>
      </c>
      <c r="I39" s="23">
        <v>5000</v>
      </c>
      <c r="J39" s="28">
        <f t="shared" si="4"/>
        <v>1600000</v>
      </c>
      <c r="K39" s="28">
        <f t="shared" si="1"/>
        <v>1520000</v>
      </c>
      <c r="L39" s="28">
        <f t="shared" si="2"/>
        <v>1280000</v>
      </c>
      <c r="M39" s="24">
        <f t="shared" si="3"/>
        <v>3500</v>
      </c>
    </row>
    <row r="40" spans="1:13">
      <c r="A40" s="11">
        <v>39</v>
      </c>
      <c r="B40" s="11">
        <v>405</v>
      </c>
      <c r="C40" s="12">
        <v>4</v>
      </c>
      <c r="D40" s="13" t="s">
        <v>9</v>
      </c>
      <c r="E40" s="13">
        <v>253</v>
      </c>
      <c r="F40" s="13">
        <v>66</v>
      </c>
      <c r="G40" s="37">
        <f t="shared" si="0"/>
        <v>319</v>
      </c>
      <c r="H40" s="38">
        <f t="shared" si="5"/>
        <v>350.90000000000003</v>
      </c>
      <c r="I40" s="23">
        <v>5000</v>
      </c>
      <c r="J40" s="28">
        <f t="shared" si="4"/>
        <v>1595000</v>
      </c>
      <c r="K40" s="28">
        <f t="shared" si="1"/>
        <v>1515250</v>
      </c>
      <c r="L40" s="28">
        <f t="shared" si="2"/>
        <v>1276000</v>
      </c>
      <c r="M40" s="24">
        <f t="shared" si="3"/>
        <v>3500</v>
      </c>
    </row>
    <row r="41" spans="1:13">
      <c r="A41" s="11">
        <v>40</v>
      </c>
      <c r="B41" s="11">
        <v>406</v>
      </c>
      <c r="C41" s="12">
        <v>4</v>
      </c>
      <c r="D41" s="13" t="s">
        <v>9</v>
      </c>
      <c r="E41" s="13">
        <v>250</v>
      </c>
      <c r="F41" s="13">
        <v>67</v>
      </c>
      <c r="G41" s="37">
        <f t="shared" si="0"/>
        <v>317</v>
      </c>
      <c r="H41" s="38">
        <f t="shared" si="5"/>
        <v>348.70000000000005</v>
      </c>
      <c r="I41" s="23">
        <v>5000</v>
      </c>
      <c r="J41" s="28">
        <f t="shared" si="4"/>
        <v>1585000</v>
      </c>
      <c r="K41" s="28">
        <f t="shared" si="1"/>
        <v>1505750</v>
      </c>
      <c r="L41" s="28">
        <f t="shared" si="2"/>
        <v>1268000</v>
      </c>
      <c r="M41" s="24">
        <f t="shared" si="3"/>
        <v>3500</v>
      </c>
    </row>
    <row r="42" spans="1:13">
      <c r="A42" s="11">
        <v>41</v>
      </c>
      <c r="B42" s="11">
        <v>407</v>
      </c>
      <c r="C42" s="12">
        <v>4</v>
      </c>
      <c r="D42" s="13" t="s">
        <v>10</v>
      </c>
      <c r="E42" s="37">
        <v>387</v>
      </c>
      <c r="F42" s="37">
        <v>65</v>
      </c>
      <c r="G42" s="37">
        <f t="shared" si="0"/>
        <v>452</v>
      </c>
      <c r="H42" s="38">
        <f t="shared" si="5"/>
        <v>497.20000000000005</v>
      </c>
      <c r="I42" s="23">
        <v>5000</v>
      </c>
      <c r="J42" s="28">
        <f t="shared" si="4"/>
        <v>2260000</v>
      </c>
      <c r="K42" s="28">
        <f t="shared" si="1"/>
        <v>2147000</v>
      </c>
      <c r="L42" s="28">
        <f t="shared" si="2"/>
        <v>1808000</v>
      </c>
      <c r="M42" s="24">
        <f t="shared" si="3"/>
        <v>4500</v>
      </c>
    </row>
    <row r="43" spans="1:13">
      <c r="A43" s="11">
        <v>42</v>
      </c>
      <c r="B43" s="11">
        <v>408</v>
      </c>
      <c r="C43" s="12">
        <v>4</v>
      </c>
      <c r="D43" s="13" t="s">
        <v>10</v>
      </c>
      <c r="E43" s="37">
        <v>387</v>
      </c>
      <c r="F43" s="37">
        <v>65</v>
      </c>
      <c r="G43" s="37">
        <f t="shared" si="0"/>
        <v>452</v>
      </c>
      <c r="H43" s="38">
        <f t="shared" si="5"/>
        <v>497.20000000000005</v>
      </c>
      <c r="I43" s="23">
        <v>5000</v>
      </c>
      <c r="J43" s="28">
        <f t="shared" si="4"/>
        <v>2260000</v>
      </c>
      <c r="K43" s="28">
        <f t="shared" si="1"/>
        <v>2147000</v>
      </c>
      <c r="L43" s="28">
        <f t="shared" si="2"/>
        <v>1808000</v>
      </c>
      <c r="M43" s="24">
        <f t="shared" si="3"/>
        <v>4500</v>
      </c>
    </row>
    <row r="44" spans="1:13">
      <c r="A44" s="11">
        <v>43</v>
      </c>
      <c r="B44" s="11">
        <v>409</v>
      </c>
      <c r="C44" s="12">
        <v>4</v>
      </c>
      <c r="D44" s="13" t="s">
        <v>10</v>
      </c>
      <c r="E44" s="13">
        <v>385</v>
      </c>
      <c r="F44" s="13">
        <v>65</v>
      </c>
      <c r="G44" s="37">
        <f t="shared" si="0"/>
        <v>450</v>
      </c>
      <c r="H44" s="38">
        <f t="shared" si="5"/>
        <v>495.00000000000006</v>
      </c>
      <c r="I44" s="23">
        <v>5000</v>
      </c>
      <c r="J44" s="28">
        <f t="shared" si="4"/>
        <v>2250000</v>
      </c>
      <c r="K44" s="28">
        <f t="shared" si="1"/>
        <v>2137500</v>
      </c>
      <c r="L44" s="28">
        <f t="shared" si="2"/>
        <v>1800000</v>
      </c>
      <c r="M44" s="24">
        <f t="shared" si="3"/>
        <v>4500</v>
      </c>
    </row>
    <row r="45" spans="1:13">
      <c r="A45" s="11">
        <v>44</v>
      </c>
      <c r="B45" s="11">
        <v>410</v>
      </c>
      <c r="C45" s="12">
        <v>4</v>
      </c>
      <c r="D45" s="13" t="s">
        <v>10</v>
      </c>
      <c r="E45" s="13">
        <v>327</v>
      </c>
      <c r="F45" s="13">
        <v>122</v>
      </c>
      <c r="G45" s="37">
        <f t="shared" si="0"/>
        <v>449</v>
      </c>
      <c r="H45" s="38">
        <f t="shared" si="5"/>
        <v>493.90000000000003</v>
      </c>
      <c r="I45" s="23">
        <v>5000</v>
      </c>
      <c r="J45" s="28">
        <f t="shared" si="4"/>
        <v>2245000</v>
      </c>
      <c r="K45" s="28">
        <f t="shared" si="1"/>
        <v>2132750</v>
      </c>
      <c r="L45" s="28">
        <f t="shared" si="2"/>
        <v>1796000</v>
      </c>
      <c r="M45" s="24">
        <f t="shared" si="3"/>
        <v>4500</v>
      </c>
    </row>
    <row r="46" spans="1:13">
      <c r="A46" s="11">
        <v>45</v>
      </c>
      <c r="B46" s="11">
        <v>411</v>
      </c>
      <c r="C46" s="12">
        <v>4</v>
      </c>
      <c r="D46" s="13" t="s">
        <v>9</v>
      </c>
      <c r="E46" s="13">
        <v>250</v>
      </c>
      <c r="F46" s="13">
        <v>61</v>
      </c>
      <c r="G46" s="37">
        <f t="shared" si="0"/>
        <v>311</v>
      </c>
      <c r="H46" s="38">
        <f t="shared" si="5"/>
        <v>342.1</v>
      </c>
      <c r="I46" s="23">
        <v>5000</v>
      </c>
      <c r="J46" s="28">
        <f t="shared" si="4"/>
        <v>1555000</v>
      </c>
      <c r="K46" s="28">
        <f t="shared" si="1"/>
        <v>1477250</v>
      </c>
      <c r="L46" s="28">
        <f t="shared" si="2"/>
        <v>1244000</v>
      </c>
      <c r="M46" s="24">
        <f t="shared" si="3"/>
        <v>3000</v>
      </c>
    </row>
    <row r="47" spans="1:13">
      <c r="A47" s="11">
        <v>46</v>
      </c>
      <c r="B47" s="11">
        <v>412</v>
      </c>
      <c r="C47" s="12">
        <v>4</v>
      </c>
      <c r="D47" s="13" t="s">
        <v>9</v>
      </c>
      <c r="E47" s="37">
        <v>278</v>
      </c>
      <c r="F47" s="37">
        <v>66</v>
      </c>
      <c r="G47" s="37">
        <f t="shared" si="0"/>
        <v>344</v>
      </c>
      <c r="H47" s="38">
        <f t="shared" si="5"/>
        <v>378.40000000000003</v>
      </c>
      <c r="I47" s="23">
        <v>5000</v>
      </c>
      <c r="J47" s="28">
        <f t="shared" si="4"/>
        <v>1720000</v>
      </c>
      <c r="K47" s="28">
        <f t="shared" si="1"/>
        <v>1634000</v>
      </c>
      <c r="L47" s="28">
        <f t="shared" si="2"/>
        <v>1376000</v>
      </c>
      <c r="M47" s="24">
        <f t="shared" si="3"/>
        <v>3500</v>
      </c>
    </row>
    <row r="48" spans="1:13">
      <c r="A48" s="11">
        <v>47</v>
      </c>
      <c r="B48" s="11">
        <v>413</v>
      </c>
      <c r="C48" s="12">
        <v>4</v>
      </c>
      <c r="D48" s="13" t="s">
        <v>9</v>
      </c>
      <c r="E48" s="37">
        <v>256</v>
      </c>
      <c r="F48" s="37">
        <v>61</v>
      </c>
      <c r="G48" s="37">
        <f t="shared" si="0"/>
        <v>317</v>
      </c>
      <c r="H48" s="38">
        <f t="shared" si="5"/>
        <v>348.70000000000005</v>
      </c>
      <c r="I48" s="23">
        <v>5000</v>
      </c>
      <c r="J48" s="28">
        <f t="shared" si="4"/>
        <v>1585000</v>
      </c>
      <c r="K48" s="28">
        <f t="shared" si="1"/>
        <v>1505750</v>
      </c>
      <c r="L48" s="28">
        <f t="shared" si="2"/>
        <v>1268000</v>
      </c>
      <c r="M48" s="24">
        <f t="shared" si="3"/>
        <v>3500</v>
      </c>
    </row>
    <row r="49" spans="1:13">
      <c r="A49" s="11">
        <v>48</v>
      </c>
      <c r="B49" s="11">
        <v>414</v>
      </c>
      <c r="C49" s="12">
        <v>4</v>
      </c>
      <c r="D49" s="13" t="s">
        <v>10</v>
      </c>
      <c r="E49" s="37">
        <v>349</v>
      </c>
      <c r="F49" s="37">
        <v>114</v>
      </c>
      <c r="G49" s="37">
        <f t="shared" si="0"/>
        <v>463</v>
      </c>
      <c r="H49" s="38">
        <f t="shared" si="5"/>
        <v>509.30000000000007</v>
      </c>
      <c r="I49" s="23">
        <v>5000</v>
      </c>
      <c r="J49" s="28">
        <f t="shared" si="4"/>
        <v>2315000</v>
      </c>
      <c r="K49" s="28">
        <f t="shared" si="1"/>
        <v>2199250</v>
      </c>
      <c r="L49" s="28">
        <f t="shared" si="2"/>
        <v>1852000</v>
      </c>
      <c r="M49" s="24">
        <f t="shared" si="3"/>
        <v>5000</v>
      </c>
    </row>
    <row r="50" spans="1:13">
      <c r="A50" s="11">
        <v>49</v>
      </c>
      <c r="B50" s="11">
        <v>501</v>
      </c>
      <c r="C50" s="12">
        <v>5</v>
      </c>
      <c r="D50" s="13" t="s">
        <v>10</v>
      </c>
      <c r="E50" s="37">
        <v>385</v>
      </c>
      <c r="F50" s="37">
        <v>65</v>
      </c>
      <c r="G50" s="37">
        <f t="shared" si="0"/>
        <v>450</v>
      </c>
      <c r="H50" s="38">
        <f t="shared" si="5"/>
        <v>495.00000000000006</v>
      </c>
      <c r="I50" s="23">
        <v>5000</v>
      </c>
      <c r="J50" s="28">
        <f t="shared" si="4"/>
        <v>2250000</v>
      </c>
      <c r="K50" s="28">
        <f t="shared" si="1"/>
        <v>2137500</v>
      </c>
      <c r="L50" s="28">
        <f t="shared" si="2"/>
        <v>1800000</v>
      </c>
      <c r="M50" s="24">
        <f t="shared" si="3"/>
        <v>4500</v>
      </c>
    </row>
    <row r="51" spans="1:13">
      <c r="A51" s="11">
        <v>50</v>
      </c>
      <c r="B51" s="11">
        <v>502</v>
      </c>
      <c r="C51" s="12">
        <v>5</v>
      </c>
      <c r="D51" s="13" t="s">
        <v>10</v>
      </c>
      <c r="E51" s="13">
        <v>387</v>
      </c>
      <c r="F51" s="13">
        <v>65</v>
      </c>
      <c r="G51" s="37">
        <f t="shared" si="0"/>
        <v>452</v>
      </c>
      <c r="H51" s="38">
        <f t="shared" si="5"/>
        <v>497.20000000000005</v>
      </c>
      <c r="I51" s="23">
        <v>5000</v>
      </c>
      <c r="J51" s="28">
        <f t="shared" si="4"/>
        <v>2260000</v>
      </c>
      <c r="K51" s="28">
        <f t="shared" si="1"/>
        <v>2147000</v>
      </c>
      <c r="L51" s="28">
        <f t="shared" si="2"/>
        <v>1808000</v>
      </c>
      <c r="M51" s="24">
        <f t="shared" si="3"/>
        <v>4500</v>
      </c>
    </row>
    <row r="52" spans="1:13">
      <c r="A52" s="11">
        <v>51</v>
      </c>
      <c r="B52" s="11">
        <v>503</v>
      </c>
      <c r="C52" s="12">
        <v>5</v>
      </c>
      <c r="D52" s="13" t="s">
        <v>10</v>
      </c>
      <c r="E52" s="13">
        <v>399</v>
      </c>
      <c r="F52" s="13">
        <v>65</v>
      </c>
      <c r="G52" s="37">
        <f t="shared" si="0"/>
        <v>464</v>
      </c>
      <c r="H52" s="38">
        <f t="shared" si="5"/>
        <v>510.40000000000003</v>
      </c>
      <c r="I52" s="23">
        <v>5000</v>
      </c>
      <c r="J52" s="28">
        <f t="shared" si="4"/>
        <v>2320000</v>
      </c>
      <c r="K52" s="28">
        <f t="shared" si="1"/>
        <v>2204000</v>
      </c>
      <c r="L52" s="28">
        <f t="shared" si="2"/>
        <v>1856000</v>
      </c>
      <c r="M52" s="24">
        <f t="shared" si="3"/>
        <v>5000</v>
      </c>
    </row>
    <row r="53" spans="1:13">
      <c r="A53" s="11">
        <v>52</v>
      </c>
      <c r="B53" s="11">
        <v>504</v>
      </c>
      <c r="C53" s="12">
        <v>5</v>
      </c>
      <c r="D53" s="13" t="s">
        <v>9</v>
      </c>
      <c r="E53" s="13">
        <v>253</v>
      </c>
      <c r="F53" s="13">
        <v>67</v>
      </c>
      <c r="G53" s="37">
        <f t="shared" si="0"/>
        <v>320</v>
      </c>
      <c r="H53" s="38">
        <f t="shared" si="5"/>
        <v>352</v>
      </c>
      <c r="I53" s="23">
        <v>5000</v>
      </c>
      <c r="J53" s="28">
        <f t="shared" si="4"/>
        <v>1600000</v>
      </c>
      <c r="K53" s="28">
        <f t="shared" si="1"/>
        <v>1520000</v>
      </c>
      <c r="L53" s="28">
        <f t="shared" si="2"/>
        <v>1280000</v>
      </c>
      <c r="M53" s="24">
        <f t="shared" si="3"/>
        <v>3500</v>
      </c>
    </row>
    <row r="54" spans="1:13">
      <c r="A54" s="11">
        <v>53</v>
      </c>
      <c r="B54" s="11">
        <v>505</v>
      </c>
      <c r="C54" s="12">
        <v>5</v>
      </c>
      <c r="D54" s="13" t="s">
        <v>9</v>
      </c>
      <c r="E54" s="13">
        <v>253</v>
      </c>
      <c r="F54" s="13">
        <v>66</v>
      </c>
      <c r="G54" s="37">
        <f t="shared" si="0"/>
        <v>319</v>
      </c>
      <c r="H54" s="38">
        <f t="shared" si="5"/>
        <v>350.90000000000003</v>
      </c>
      <c r="I54" s="23">
        <v>5000</v>
      </c>
      <c r="J54" s="28">
        <f t="shared" si="4"/>
        <v>1595000</v>
      </c>
      <c r="K54" s="28">
        <f t="shared" si="1"/>
        <v>1515250</v>
      </c>
      <c r="L54" s="28">
        <f t="shared" si="2"/>
        <v>1276000</v>
      </c>
      <c r="M54" s="24">
        <f t="shared" si="3"/>
        <v>3500</v>
      </c>
    </row>
    <row r="55" spans="1:13">
      <c r="A55" s="11">
        <v>54</v>
      </c>
      <c r="B55" s="11">
        <v>506</v>
      </c>
      <c r="C55" s="12">
        <v>5</v>
      </c>
      <c r="D55" s="13" t="s">
        <v>9</v>
      </c>
      <c r="E55" s="13">
        <v>250</v>
      </c>
      <c r="F55" s="13">
        <v>67</v>
      </c>
      <c r="G55" s="37">
        <f t="shared" si="0"/>
        <v>317</v>
      </c>
      <c r="H55" s="38">
        <f t="shared" si="5"/>
        <v>348.70000000000005</v>
      </c>
      <c r="I55" s="23">
        <v>5000</v>
      </c>
      <c r="J55" s="28">
        <f t="shared" si="4"/>
        <v>1585000</v>
      </c>
      <c r="K55" s="28">
        <f t="shared" si="1"/>
        <v>1505750</v>
      </c>
      <c r="L55" s="28">
        <f t="shared" si="2"/>
        <v>1268000</v>
      </c>
      <c r="M55" s="24">
        <f t="shared" si="3"/>
        <v>3500</v>
      </c>
    </row>
    <row r="56" spans="1:13">
      <c r="A56" s="11">
        <v>55</v>
      </c>
      <c r="B56" s="11">
        <v>507</v>
      </c>
      <c r="C56" s="12">
        <v>5</v>
      </c>
      <c r="D56" s="13" t="s">
        <v>10</v>
      </c>
      <c r="E56" s="37">
        <v>387</v>
      </c>
      <c r="F56" s="37">
        <v>65</v>
      </c>
      <c r="G56" s="37">
        <f t="shared" si="0"/>
        <v>452</v>
      </c>
      <c r="H56" s="38">
        <f t="shared" si="5"/>
        <v>497.20000000000005</v>
      </c>
      <c r="I56" s="23">
        <v>5000</v>
      </c>
      <c r="J56" s="28">
        <f t="shared" si="4"/>
        <v>2260000</v>
      </c>
      <c r="K56" s="28">
        <f t="shared" si="1"/>
        <v>2147000</v>
      </c>
      <c r="L56" s="28">
        <f t="shared" si="2"/>
        <v>1808000</v>
      </c>
      <c r="M56" s="24">
        <f t="shared" si="3"/>
        <v>4500</v>
      </c>
    </row>
    <row r="57" spans="1:13">
      <c r="A57" s="11">
        <v>56</v>
      </c>
      <c r="B57" s="11">
        <v>508</v>
      </c>
      <c r="C57" s="12">
        <v>5</v>
      </c>
      <c r="D57" s="13" t="s">
        <v>10</v>
      </c>
      <c r="E57" s="37">
        <v>387</v>
      </c>
      <c r="F57" s="37">
        <v>65</v>
      </c>
      <c r="G57" s="37">
        <f t="shared" si="0"/>
        <v>452</v>
      </c>
      <c r="H57" s="38">
        <f t="shared" si="5"/>
        <v>497.20000000000005</v>
      </c>
      <c r="I57" s="23">
        <v>5000</v>
      </c>
      <c r="J57" s="28">
        <f t="shared" si="4"/>
        <v>2260000</v>
      </c>
      <c r="K57" s="28">
        <f t="shared" si="1"/>
        <v>2147000</v>
      </c>
      <c r="L57" s="28">
        <f t="shared" si="2"/>
        <v>1808000</v>
      </c>
      <c r="M57" s="24">
        <f t="shared" si="3"/>
        <v>4500</v>
      </c>
    </row>
    <row r="58" spans="1:13">
      <c r="A58" s="11">
        <v>57</v>
      </c>
      <c r="B58" s="11">
        <v>509</v>
      </c>
      <c r="C58" s="12">
        <v>5</v>
      </c>
      <c r="D58" s="13" t="s">
        <v>10</v>
      </c>
      <c r="E58" s="13">
        <v>385</v>
      </c>
      <c r="F58" s="13">
        <v>65</v>
      </c>
      <c r="G58" s="37">
        <f t="shared" si="0"/>
        <v>450</v>
      </c>
      <c r="H58" s="38">
        <f t="shared" si="5"/>
        <v>495.00000000000006</v>
      </c>
      <c r="I58" s="23">
        <v>5000</v>
      </c>
      <c r="J58" s="28">
        <f t="shared" si="4"/>
        <v>2250000</v>
      </c>
      <c r="K58" s="28">
        <f t="shared" si="1"/>
        <v>2137500</v>
      </c>
      <c r="L58" s="28">
        <f t="shared" si="2"/>
        <v>1800000</v>
      </c>
      <c r="M58" s="24">
        <f t="shared" si="3"/>
        <v>4500</v>
      </c>
    </row>
    <row r="59" spans="1:13">
      <c r="A59" s="11">
        <v>58</v>
      </c>
      <c r="B59" s="11">
        <v>510</v>
      </c>
      <c r="C59" s="12">
        <v>5</v>
      </c>
      <c r="D59" s="13" t="s">
        <v>10</v>
      </c>
      <c r="E59" s="13">
        <v>327</v>
      </c>
      <c r="F59" s="13">
        <v>122</v>
      </c>
      <c r="G59" s="37">
        <f t="shared" si="0"/>
        <v>449</v>
      </c>
      <c r="H59" s="38">
        <f t="shared" si="5"/>
        <v>493.90000000000003</v>
      </c>
      <c r="I59" s="23">
        <v>5000</v>
      </c>
      <c r="J59" s="28">
        <f t="shared" si="4"/>
        <v>2245000</v>
      </c>
      <c r="K59" s="28">
        <f t="shared" si="1"/>
        <v>2132750</v>
      </c>
      <c r="L59" s="28">
        <f t="shared" si="2"/>
        <v>1796000</v>
      </c>
      <c r="M59" s="24">
        <f t="shared" si="3"/>
        <v>4500</v>
      </c>
    </row>
    <row r="60" spans="1:13">
      <c r="A60" s="11">
        <v>59</v>
      </c>
      <c r="B60" s="11">
        <v>511</v>
      </c>
      <c r="C60" s="12">
        <v>5</v>
      </c>
      <c r="D60" s="13" t="s">
        <v>9</v>
      </c>
      <c r="E60" s="13">
        <v>250</v>
      </c>
      <c r="F60" s="13">
        <v>61</v>
      </c>
      <c r="G60" s="37">
        <f t="shared" si="0"/>
        <v>311</v>
      </c>
      <c r="H60" s="38">
        <f t="shared" si="5"/>
        <v>342.1</v>
      </c>
      <c r="I60" s="23">
        <v>5000</v>
      </c>
      <c r="J60" s="28">
        <f t="shared" si="4"/>
        <v>1555000</v>
      </c>
      <c r="K60" s="28">
        <f t="shared" si="1"/>
        <v>1477250</v>
      </c>
      <c r="L60" s="28">
        <f t="shared" si="2"/>
        <v>1244000</v>
      </c>
      <c r="M60" s="24">
        <f t="shared" si="3"/>
        <v>3000</v>
      </c>
    </row>
    <row r="61" spans="1:13">
      <c r="A61" s="11">
        <v>60</v>
      </c>
      <c r="B61" s="11">
        <v>512</v>
      </c>
      <c r="C61" s="12">
        <v>5</v>
      </c>
      <c r="D61" s="13" t="s">
        <v>9</v>
      </c>
      <c r="E61" s="37">
        <v>278</v>
      </c>
      <c r="F61" s="37">
        <v>66</v>
      </c>
      <c r="G61" s="37">
        <f t="shared" si="0"/>
        <v>344</v>
      </c>
      <c r="H61" s="38">
        <f t="shared" si="5"/>
        <v>378.40000000000003</v>
      </c>
      <c r="I61" s="23">
        <v>5000</v>
      </c>
      <c r="J61" s="28">
        <f t="shared" si="4"/>
        <v>1720000</v>
      </c>
      <c r="K61" s="28">
        <f t="shared" si="1"/>
        <v>1634000</v>
      </c>
      <c r="L61" s="28">
        <f t="shared" si="2"/>
        <v>1376000</v>
      </c>
      <c r="M61" s="24">
        <f t="shared" si="3"/>
        <v>3500</v>
      </c>
    </row>
    <row r="62" spans="1:13">
      <c r="A62" s="11">
        <v>61</v>
      </c>
      <c r="B62" s="11">
        <v>513</v>
      </c>
      <c r="C62" s="12">
        <v>5</v>
      </c>
      <c r="D62" s="13" t="s">
        <v>9</v>
      </c>
      <c r="E62" s="37">
        <v>256</v>
      </c>
      <c r="F62" s="37">
        <v>61</v>
      </c>
      <c r="G62" s="37">
        <f t="shared" si="0"/>
        <v>317</v>
      </c>
      <c r="H62" s="38">
        <f t="shared" si="5"/>
        <v>348.70000000000005</v>
      </c>
      <c r="I62" s="23">
        <v>5000</v>
      </c>
      <c r="J62" s="28">
        <f t="shared" si="4"/>
        <v>1585000</v>
      </c>
      <c r="K62" s="28">
        <f t="shared" si="1"/>
        <v>1505750</v>
      </c>
      <c r="L62" s="28">
        <f t="shared" si="2"/>
        <v>1268000</v>
      </c>
      <c r="M62" s="24">
        <f t="shared" si="3"/>
        <v>3500</v>
      </c>
    </row>
    <row r="63" spans="1:13">
      <c r="A63" s="11">
        <v>62</v>
      </c>
      <c r="B63" s="11">
        <v>514</v>
      </c>
      <c r="C63" s="12">
        <v>5</v>
      </c>
      <c r="D63" s="13" t="s">
        <v>10</v>
      </c>
      <c r="E63" s="37">
        <v>349</v>
      </c>
      <c r="F63" s="37">
        <v>114</v>
      </c>
      <c r="G63" s="37">
        <f t="shared" si="0"/>
        <v>463</v>
      </c>
      <c r="H63" s="38">
        <f t="shared" si="5"/>
        <v>509.30000000000007</v>
      </c>
      <c r="I63" s="23">
        <v>5000</v>
      </c>
      <c r="J63" s="28">
        <f t="shared" si="4"/>
        <v>2315000</v>
      </c>
      <c r="K63" s="28">
        <f t="shared" si="1"/>
        <v>2199250</v>
      </c>
      <c r="L63" s="28">
        <f t="shared" si="2"/>
        <v>1852000</v>
      </c>
      <c r="M63" s="24">
        <f t="shared" si="3"/>
        <v>5000</v>
      </c>
    </row>
    <row r="64" spans="1:13">
      <c r="A64" s="11">
        <v>63</v>
      </c>
      <c r="B64" s="11">
        <v>601</v>
      </c>
      <c r="C64" s="37">
        <v>6</v>
      </c>
      <c r="D64" s="13" t="s">
        <v>10</v>
      </c>
      <c r="E64" s="37">
        <v>385</v>
      </c>
      <c r="F64" s="37">
        <v>65</v>
      </c>
      <c r="G64" s="37">
        <f t="shared" si="0"/>
        <v>450</v>
      </c>
      <c r="H64" s="38">
        <f t="shared" si="5"/>
        <v>495.00000000000006</v>
      </c>
      <c r="I64" s="23">
        <v>5000</v>
      </c>
      <c r="J64" s="28">
        <f t="shared" si="4"/>
        <v>2250000</v>
      </c>
      <c r="K64" s="28">
        <f t="shared" si="1"/>
        <v>2137500</v>
      </c>
      <c r="L64" s="28">
        <f t="shared" si="2"/>
        <v>1800000</v>
      </c>
      <c r="M64" s="24">
        <f t="shared" si="3"/>
        <v>4500</v>
      </c>
    </row>
    <row r="65" spans="1:13">
      <c r="A65" s="11">
        <v>64</v>
      </c>
      <c r="B65" s="11">
        <v>602</v>
      </c>
      <c r="C65" s="37">
        <v>6</v>
      </c>
      <c r="D65" s="13" t="s">
        <v>10</v>
      </c>
      <c r="E65" s="13">
        <v>387</v>
      </c>
      <c r="F65" s="13">
        <v>65</v>
      </c>
      <c r="G65" s="37">
        <f t="shared" si="0"/>
        <v>452</v>
      </c>
      <c r="H65" s="38">
        <f t="shared" si="5"/>
        <v>497.20000000000005</v>
      </c>
      <c r="I65" s="23">
        <v>5000</v>
      </c>
      <c r="J65" s="28">
        <f t="shared" si="4"/>
        <v>2260000</v>
      </c>
      <c r="K65" s="28">
        <f t="shared" si="1"/>
        <v>2147000</v>
      </c>
      <c r="L65" s="28">
        <f t="shared" si="2"/>
        <v>1808000</v>
      </c>
      <c r="M65" s="24">
        <f t="shared" si="3"/>
        <v>4500</v>
      </c>
    </row>
    <row r="66" spans="1:13">
      <c r="A66" s="11">
        <v>65</v>
      </c>
      <c r="B66" s="11">
        <v>603</v>
      </c>
      <c r="C66" s="37">
        <v>6</v>
      </c>
      <c r="D66" s="13" t="s">
        <v>10</v>
      </c>
      <c r="E66" s="13">
        <v>399</v>
      </c>
      <c r="F66" s="13">
        <v>65</v>
      </c>
      <c r="G66" s="37">
        <f t="shared" ref="G66:G91" si="6">E66+F66</f>
        <v>464</v>
      </c>
      <c r="H66" s="38">
        <f t="shared" si="5"/>
        <v>510.40000000000003</v>
      </c>
      <c r="I66" s="23">
        <v>5000</v>
      </c>
      <c r="J66" s="28">
        <f t="shared" si="4"/>
        <v>2320000</v>
      </c>
      <c r="K66" s="28">
        <f t="shared" ref="K66:K91" si="7">J66*0.95</f>
        <v>2204000</v>
      </c>
      <c r="L66" s="28">
        <f t="shared" ref="L66:L91" si="8">J66*0.8</f>
        <v>1856000</v>
      </c>
      <c r="M66" s="24">
        <f t="shared" ref="M66:M91" si="9">MROUND((J66*0.025/12),500)</f>
        <v>5000</v>
      </c>
    </row>
    <row r="67" spans="1:13">
      <c r="A67" s="11">
        <v>66</v>
      </c>
      <c r="B67" s="11">
        <v>604</v>
      </c>
      <c r="C67" s="37">
        <v>6</v>
      </c>
      <c r="D67" s="13" t="s">
        <v>9</v>
      </c>
      <c r="E67" s="13">
        <v>253</v>
      </c>
      <c r="F67" s="13">
        <v>67</v>
      </c>
      <c r="G67" s="37">
        <f t="shared" si="6"/>
        <v>320</v>
      </c>
      <c r="H67" s="38">
        <f t="shared" si="5"/>
        <v>352</v>
      </c>
      <c r="I67" s="23">
        <v>5000</v>
      </c>
      <c r="J67" s="28">
        <f t="shared" ref="J67:J91" si="10">I67*G67</f>
        <v>1600000</v>
      </c>
      <c r="K67" s="28">
        <f t="shared" si="7"/>
        <v>1520000</v>
      </c>
      <c r="L67" s="28">
        <f t="shared" si="8"/>
        <v>1280000</v>
      </c>
      <c r="M67" s="24">
        <f t="shared" si="9"/>
        <v>3500</v>
      </c>
    </row>
    <row r="68" spans="1:13">
      <c r="A68" s="11">
        <v>67</v>
      </c>
      <c r="B68" s="11">
        <v>605</v>
      </c>
      <c r="C68" s="37">
        <v>6</v>
      </c>
      <c r="D68" s="13" t="s">
        <v>9</v>
      </c>
      <c r="E68" s="13">
        <v>253</v>
      </c>
      <c r="F68" s="13">
        <v>66</v>
      </c>
      <c r="G68" s="37">
        <f t="shared" si="6"/>
        <v>319</v>
      </c>
      <c r="H68" s="38">
        <f t="shared" si="5"/>
        <v>350.90000000000003</v>
      </c>
      <c r="I68" s="23">
        <v>5000</v>
      </c>
      <c r="J68" s="28">
        <f t="shared" si="10"/>
        <v>1595000</v>
      </c>
      <c r="K68" s="28">
        <f t="shared" si="7"/>
        <v>1515250</v>
      </c>
      <c r="L68" s="28">
        <f t="shared" si="8"/>
        <v>1276000</v>
      </c>
      <c r="M68" s="24">
        <f t="shared" si="9"/>
        <v>3500</v>
      </c>
    </row>
    <row r="69" spans="1:13">
      <c r="A69" s="11">
        <v>68</v>
      </c>
      <c r="B69" s="11">
        <v>606</v>
      </c>
      <c r="C69" s="37">
        <v>6</v>
      </c>
      <c r="D69" s="13" t="s">
        <v>9</v>
      </c>
      <c r="E69" s="13">
        <v>250</v>
      </c>
      <c r="F69" s="13">
        <v>67</v>
      </c>
      <c r="G69" s="37">
        <f t="shared" si="6"/>
        <v>317</v>
      </c>
      <c r="H69" s="38">
        <f t="shared" ref="H69:H91" si="11">G69*1.1</f>
        <v>348.70000000000005</v>
      </c>
      <c r="I69" s="23">
        <v>5000</v>
      </c>
      <c r="J69" s="28">
        <f t="shared" si="10"/>
        <v>1585000</v>
      </c>
      <c r="K69" s="28">
        <f t="shared" si="7"/>
        <v>1505750</v>
      </c>
      <c r="L69" s="28">
        <f t="shared" si="8"/>
        <v>1268000</v>
      </c>
      <c r="M69" s="24">
        <f t="shared" si="9"/>
        <v>3500</v>
      </c>
    </row>
    <row r="70" spans="1:13">
      <c r="A70" s="11">
        <v>69</v>
      </c>
      <c r="B70" s="11">
        <v>607</v>
      </c>
      <c r="C70" s="37">
        <v>6</v>
      </c>
      <c r="D70" s="13" t="s">
        <v>10</v>
      </c>
      <c r="E70" s="37">
        <v>387</v>
      </c>
      <c r="F70" s="37">
        <v>65</v>
      </c>
      <c r="G70" s="37">
        <f t="shared" si="6"/>
        <v>452</v>
      </c>
      <c r="H70" s="38">
        <f t="shared" si="11"/>
        <v>497.20000000000005</v>
      </c>
      <c r="I70" s="23">
        <v>5000</v>
      </c>
      <c r="J70" s="28">
        <f t="shared" si="10"/>
        <v>2260000</v>
      </c>
      <c r="K70" s="28">
        <f t="shared" si="7"/>
        <v>2147000</v>
      </c>
      <c r="L70" s="28">
        <f t="shared" si="8"/>
        <v>1808000</v>
      </c>
      <c r="M70" s="24">
        <f t="shared" si="9"/>
        <v>4500</v>
      </c>
    </row>
    <row r="71" spans="1:13">
      <c r="A71" s="11">
        <v>70</v>
      </c>
      <c r="B71" s="11">
        <v>608</v>
      </c>
      <c r="C71" s="37">
        <v>6</v>
      </c>
      <c r="D71" s="13" t="s">
        <v>10</v>
      </c>
      <c r="E71" s="37">
        <v>387</v>
      </c>
      <c r="F71" s="37">
        <v>65</v>
      </c>
      <c r="G71" s="37">
        <f t="shared" si="6"/>
        <v>452</v>
      </c>
      <c r="H71" s="38">
        <f t="shared" si="11"/>
        <v>497.20000000000005</v>
      </c>
      <c r="I71" s="23">
        <v>5000</v>
      </c>
      <c r="J71" s="28">
        <f t="shared" si="10"/>
        <v>2260000</v>
      </c>
      <c r="K71" s="28">
        <f t="shared" si="7"/>
        <v>2147000</v>
      </c>
      <c r="L71" s="28">
        <f t="shared" si="8"/>
        <v>1808000</v>
      </c>
      <c r="M71" s="24">
        <f t="shared" si="9"/>
        <v>4500</v>
      </c>
    </row>
    <row r="72" spans="1:13">
      <c r="A72" s="11">
        <v>71</v>
      </c>
      <c r="B72" s="11">
        <v>609</v>
      </c>
      <c r="C72" s="37">
        <v>6</v>
      </c>
      <c r="D72" s="13" t="s">
        <v>10</v>
      </c>
      <c r="E72" s="13">
        <v>385</v>
      </c>
      <c r="F72" s="13">
        <v>65</v>
      </c>
      <c r="G72" s="37">
        <f t="shared" si="6"/>
        <v>450</v>
      </c>
      <c r="H72" s="38">
        <f t="shared" si="11"/>
        <v>495.00000000000006</v>
      </c>
      <c r="I72" s="23">
        <v>5000</v>
      </c>
      <c r="J72" s="28">
        <f t="shared" si="10"/>
        <v>2250000</v>
      </c>
      <c r="K72" s="28">
        <f t="shared" si="7"/>
        <v>2137500</v>
      </c>
      <c r="L72" s="28">
        <f t="shared" si="8"/>
        <v>1800000</v>
      </c>
      <c r="M72" s="24">
        <f t="shared" si="9"/>
        <v>4500</v>
      </c>
    </row>
    <row r="73" spans="1:13">
      <c r="A73" s="11">
        <v>72</v>
      </c>
      <c r="B73" s="11">
        <v>610</v>
      </c>
      <c r="C73" s="37">
        <v>6</v>
      </c>
      <c r="D73" s="13" t="s">
        <v>10</v>
      </c>
      <c r="E73" s="13">
        <v>327</v>
      </c>
      <c r="F73" s="13">
        <v>122</v>
      </c>
      <c r="G73" s="37">
        <f t="shared" si="6"/>
        <v>449</v>
      </c>
      <c r="H73" s="38">
        <f t="shared" si="11"/>
        <v>493.90000000000003</v>
      </c>
      <c r="I73" s="23">
        <v>5000</v>
      </c>
      <c r="J73" s="28">
        <f t="shared" si="10"/>
        <v>2245000</v>
      </c>
      <c r="K73" s="28">
        <f t="shared" si="7"/>
        <v>2132750</v>
      </c>
      <c r="L73" s="28">
        <f t="shared" si="8"/>
        <v>1796000</v>
      </c>
      <c r="M73" s="24">
        <f t="shared" si="9"/>
        <v>4500</v>
      </c>
    </row>
    <row r="74" spans="1:13">
      <c r="A74" s="11">
        <v>73</v>
      </c>
      <c r="B74" s="11">
        <v>611</v>
      </c>
      <c r="C74" s="37">
        <v>6</v>
      </c>
      <c r="D74" s="13" t="s">
        <v>9</v>
      </c>
      <c r="E74" s="13">
        <v>250</v>
      </c>
      <c r="F74" s="13">
        <v>61</v>
      </c>
      <c r="G74" s="37">
        <f t="shared" si="6"/>
        <v>311</v>
      </c>
      <c r="H74" s="38">
        <f t="shared" si="11"/>
        <v>342.1</v>
      </c>
      <c r="I74" s="23">
        <v>5000</v>
      </c>
      <c r="J74" s="28">
        <f t="shared" si="10"/>
        <v>1555000</v>
      </c>
      <c r="K74" s="28">
        <f t="shared" si="7"/>
        <v>1477250</v>
      </c>
      <c r="L74" s="28">
        <f t="shared" si="8"/>
        <v>1244000</v>
      </c>
      <c r="M74" s="24">
        <f t="shared" si="9"/>
        <v>3000</v>
      </c>
    </row>
    <row r="75" spans="1:13">
      <c r="A75" s="11">
        <v>74</v>
      </c>
      <c r="B75" s="11">
        <v>612</v>
      </c>
      <c r="C75" s="37">
        <v>6</v>
      </c>
      <c r="D75" s="13" t="s">
        <v>9</v>
      </c>
      <c r="E75" s="37">
        <v>278</v>
      </c>
      <c r="F75" s="37">
        <v>66</v>
      </c>
      <c r="G75" s="37">
        <f t="shared" si="6"/>
        <v>344</v>
      </c>
      <c r="H75" s="38">
        <f t="shared" si="11"/>
        <v>378.40000000000003</v>
      </c>
      <c r="I75" s="23">
        <v>5000</v>
      </c>
      <c r="J75" s="28">
        <f t="shared" si="10"/>
        <v>1720000</v>
      </c>
      <c r="K75" s="28">
        <f t="shared" si="7"/>
        <v>1634000</v>
      </c>
      <c r="L75" s="28">
        <f t="shared" si="8"/>
        <v>1376000</v>
      </c>
      <c r="M75" s="24">
        <f t="shared" si="9"/>
        <v>3500</v>
      </c>
    </row>
    <row r="76" spans="1:13">
      <c r="A76" s="11">
        <v>75</v>
      </c>
      <c r="B76" s="11">
        <v>613</v>
      </c>
      <c r="C76" s="37">
        <v>6</v>
      </c>
      <c r="D76" s="13" t="s">
        <v>9</v>
      </c>
      <c r="E76" s="37">
        <v>256</v>
      </c>
      <c r="F76" s="37">
        <v>61</v>
      </c>
      <c r="G76" s="37">
        <f t="shared" si="6"/>
        <v>317</v>
      </c>
      <c r="H76" s="38">
        <f t="shared" si="11"/>
        <v>348.70000000000005</v>
      </c>
      <c r="I76" s="23">
        <v>5000</v>
      </c>
      <c r="J76" s="28">
        <f t="shared" si="10"/>
        <v>1585000</v>
      </c>
      <c r="K76" s="28">
        <f t="shared" si="7"/>
        <v>1505750</v>
      </c>
      <c r="L76" s="28">
        <f t="shared" si="8"/>
        <v>1268000</v>
      </c>
      <c r="M76" s="24">
        <f t="shared" si="9"/>
        <v>3500</v>
      </c>
    </row>
    <row r="77" spans="1:13">
      <c r="A77" s="11">
        <v>76</v>
      </c>
      <c r="B77" s="11">
        <v>614</v>
      </c>
      <c r="C77" s="37">
        <v>6</v>
      </c>
      <c r="D77" s="13" t="s">
        <v>10</v>
      </c>
      <c r="E77" s="37">
        <v>349</v>
      </c>
      <c r="F77" s="37">
        <v>114</v>
      </c>
      <c r="G77" s="37">
        <f t="shared" si="6"/>
        <v>463</v>
      </c>
      <c r="H77" s="38">
        <f t="shared" si="11"/>
        <v>509.30000000000007</v>
      </c>
      <c r="I77" s="23">
        <v>5000</v>
      </c>
      <c r="J77" s="28">
        <f t="shared" si="10"/>
        <v>2315000</v>
      </c>
      <c r="K77" s="28">
        <f t="shared" si="7"/>
        <v>2199250</v>
      </c>
      <c r="L77" s="28">
        <f t="shared" si="8"/>
        <v>1852000</v>
      </c>
      <c r="M77" s="24">
        <f t="shared" si="9"/>
        <v>5000</v>
      </c>
    </row>
    <row r="78" spans="1:13">
      <c r="A78" s="11">
        <v>77</v>
      </c>
      <c r="B78" s="11">
        <v>701</v>
      </c>
      <c r="C78" s="37">
        <v>7</v>
      </c>
      <c r="D78" s="13" t="s">
        <v>10</v>
      </c>
      <c r="E78" s="37">
        <v>385</v>
      </c>
      <c r="F78" s="37">
        <v>65</v>
      </c>
      <c r="G78" s="37">
        <f t="shared" si="6"/>
        <v>450</v>
      </c>
      <c r="H78" s="38">
        <f t="shared" si="11"/>
        <v>495.00000000000006</v>
      </c>
      <c r="I78" s="23">
        <v>5000</v>
      </c>
      <c r="J78" s="28">
        <f t="shared" si="10"/>
        <v>2250000</v>
      </c>
      <c r="K78" s="28">
        <f t="shared" si="7"/>
        <v>2137500</v>
      </c>
      <c r="L78" s="28">
        <f t="shared" si="8"/>
        <v>1800000</v>
      </c>
      <c r="M78" s="24">
        <f t="shared" si="9"/>
        <v>4500</v>
      </c>
    </row>
    <row r="79" spans="1:13">
      <c r="A79" s="11">
        <v>78</v>
      </c>
      <c r="B79" s="11">
        <v>702</v>
      </c>
      <c r="C79" s="37">
        <v>7</v>
      </c>
      <c r="D79" s="13" t="s">
        <v>10</v>
      </c>
      <c r="E79" s="13">
        <v>387</v>
      </c>
      <c r="F79" s="13">
        <v>65</v>
      </c>
      <c r="G79" s="37">
        <f t="shared" si="6"/>
        <v>452</v>
      </c>
      <c r="H79" s="38">
        <f t="shared" si="11"/>
        <v>497.20000000000005</v>
      </c>
      <c r="I79" s="23">
        <v>5000</v>
      </c>
      <c r="J79" s="28">
        <f t="shared" si="10"/>
        <v>2260000</v>
      </c>
      <c r="K79" s="28">
        <f t="shared" si="7"/>
        <v>2147000</v>
      </c>
      <c r="L79" s="28">
        <f t="shared" si="8"/>
        <v>1808000</v>
      </c>
      <c r="M79" s="24">
        <f t="shared" si="9"/>
        <v>4500</v>
      </c>
    </row>
    <row r="80" spans="1:13">
      <c r="A80" s="11">
        <v>79</v>
      </c>
      <c r="B80" s="11">
        <v>703</v>
      </c>
      <c r="C80" s="37">
        <v>7</v>
      </c>
      <c r="D80" s="13" t="s">
        <v>10</v>
      </c>
      <c r="E80" s="13">
        <v>399</v>
      </c>
      <c r="F80" s="13">
        <v>65</v>
      </c>
      <c r="G80" s="37">
        <f t="shared" si="6"/>
        <v>464</v>
      </c>
      <c r="H80" s="38">
        <f t="shared" si="11"/>
        <v>510.40000000000003</v>
      </c>
      <c r="I80" s="23">
        <v>5000</v>
      </c>
      <c r="J80" s="28">
        <f t="shared" si="10"/>
        <v>2320000</v>
      </c>
      <c r="K80" s="28">
        <f t="shared" si="7"/>
        <v>2204000</v>
      </c>
      <c r="L80" s="28">
        <f t="shared" si="8"/>
        <v>1856000</v>
      </c>
      <c r="M80" s="24">
        <f t="shared" si="9"/>
        <v>5000</v>
      </c>
    </row>
    <row r="81" spans="1:13">
      <c r="A81" s="11">
        <v>80</v>
      </c>
      <c r="B81" s="11">
        <v>704</v>
      </c>
      <c r="C81" s="37">
        <v>7</v>
      </c>
      <c r="D81" s="13" t="s">
        <v>9</v>
      </c>
      <c r="E81" s="13">
        <v>253</v>
      </c>
      <c r="F81" s="13">
        <v>67</v>
      </c>
      <c r="G81" s="37">
        <f t="shared" si="6"/>
        <v>320</v>
      </c>
      <c r="H81" s="38">
        <f t="shared" si="11"/>
        <v>352</v>
      </c>
      <c r="I81" s="23">
        <v>5000</v>
      </c>
      <c r="J81" s="28">
        <f t="shared" si="10"/>
        <v>1600000</v>
      </c>
      <c r="K81" s="28">
        <f t="shared" si="7"/>
        <v>1520000</v>
      </c>
      <c r="L81" s="28">
        <f t="shared" si="8"/>
        <v>1280000</v>
      </c>
      <c r="M81" s="24">
        <f t="shared" si="9"/>
        <v>3500</v>
      </c>
    </row>
    <row r="82" spans="1:13">
      <c r="A82" s="11">
        <v>81</v>
      </c>
      <c r="B82" s="11">
        <v>705</v>
      </c>
      <c r="C82" s="37">
        <v>7</v>
      </c>
      <c r="D82" s="13" t="s">
        <v>9</v>
      </c>
      <c r="E82" s="13">
        <v>253</v>
      </c>
      <c r="F82" s="13">
        <v>66</v>
      </c>
      <c r="G82" s="37">
        <f t="shared" si="6"/>
        <v>319</v>
      </c>
      <c r="H82" s="38">
        <f t="shared" si="11"/>
        <v>350.90000000000003</v>
      </c>
      <c r="I82" s="23">
        <v>5000</v>
      </c>
      <c r="J82" s="28">
        <f t="shared" si="10"/>
        <v>1595000</v>
      </c>
      <c r="K82" s="28">
        <f t="shared" si="7"/>
        <v>1515250</v>
      </c>
      <c r="L82" s="28">
        <f t="shared" si="8"/>
        <v>1276000</v>
      </c>
      <c r="M82" s="24">
        <f t="shared" si="9"/>
        <v>3500</v>
      </c>
    </row>
    <row r="83" spans="1:13">
      <c r="A83" s="11">
        <v>82</v>
      </c>
      <c r="B83" s="11">
        <v>706</v>
      </c>
      <c r="C83" s="37">
        <v>7</v>
      </c>
      <c r="D83" s="13" t="s">
        <v>9</v>
      </c>
      <c r="E83" s="13">
        <v>250</v>
      </c>
      <c r="F83" s="13">
        <v>67</v>
      </c>
      <c r="G83" s="37">
        <f t="shared" si="6"/>
        <v>317</v>
      </c>
      <c r="H83" s="38">
        <f t="shared" si="11"/>
        <v>348.70000000000005</v>
      </c>
      <c r="I83" s="23">
        <v>5000</v>
      </c>
      <c r="J83" s="28">
        <f t="shared" si="10"/>
        <v>1585000</v>
      </c>
      <c r="K83" s="28">
        <f t="shared" si="7"/>
        <v>1505750</v>
      </c>
      <c r="L83" s="28">
        <f t="shared" si="8"/>
        <v>1268000</v>
      </c>
      <c r="M83" s="24">
        <f t="shared" si="9"/>
        <v>3500</v>
      </c>
    </row>
    <row r="84" spans="1:13">
      <c r="A84" s="11">
        <v>83</v>
      </c>
      <c r="B84" s="11">
        <v>707</v>
      </c>
      <c r="C84" s="37">
        <v>7</v>
      </c>
      <c r="D84" s="13" t="s">
        <v>10</v>
      </c>
      <c r="E84" s="37">
        <v>387</v>
      </c>
      <c r="F84" s="37">
        <v>65</v>
      </c>
      <c r="G84" s="37">
        <f t="shared" si="6"/>
        <v>452</v>
      </c>
      <c r="H84" s="38">
        <f t="shared" si="11"/>
        <v>497.20000000000005</v>
      </c>
      <c r="I84" s="23">
        <v>5000</v>
      </c>
      <c r="J84" s="28">
        <f t="shared" si="10"/>
        <v>2260000</v>
      </c>
      <c r="K84" s="28">
        <f t="shared" si="7"/>
        <v>2147000</v>
      </c>
      <c r="L84" s="28">
        <f t="shared" si="8"/>
        <v>1808000</v>
      </c>
      <c r="M84" s="24">
        <f t="shared" si="9"/>
        <v>4500</v>
      </c>
    </row>
    <row r="85" spans="1:13">
      <c r="A85" s="11">
        <v>84</v>
      </c>
      <c r="B85" s="11">
        <v>708</v>
      </c>
      <c r="C85" s="37">
        <v>7</v>
      </c>
      <c r="D85" s="13" t="s">
        <v>10</v>
      </c>
      <c r="E85" s="37">
        <v>387</v>
      </c>
      <c r="F85" s="37">
        <v>65</v>
      </c>
      <c r="G85" s="37">
        <f t="shared" si="6"/>
        <v>452</v>
      </c>
      <c r="H85" s="38">
        <f t="shared" si="11"/>
        <v>497.20000000000005</v>
      </c>
      <c r="I85" s="23">
        <v>5000</v>
      </c>
      <c r="J85" s="28">
        <f t="shared" si="10"/>
        <v>2260000</v>
      </c>
      <c r="K85" s="28">
        <f t="shared" si="7"/>
        <v>2147000</v>
      </c>
      <c r="L85" s="28">
        <f t="shared" si="8"/>
        <v>1808000</v>
      </c>
      <c r="M85" s="24">
        <f t="shared" si="9"/>
        <v>4500</v>
      </c>
    </row>
    <row r="86" spans="1:13">
      <c r="A86" s="11">
        <v>85</v>
      </c>
      <c r="B86" s="11">
        <v>709</v>
      </c>
      <c r="C86" s="37">
        <v>7</v>
      </c>
      <c r="D86" s="13" t="s">
        <v>10</v>
      </c>
      <c r="E86" s="13">
        <v>385</v>
      </c>
      <c r="F86" s="13">
        <v>65</v>
      </c>
      <c r="G86" s="37">
        <f t="shared" si="6"/>
        <v>450</v>
      </c>
      <c r="H86" s="38">
        <f t="shared" si="11"/>
        <v>495.00000000000006</v>
      </c>
      <c r="I86" s="23">
        <v>5000</v>
      </c>
      <c r="J86" s="28">
        <f t="shared" si="10"/>
        <v>2250000</v>
      </c>
      <c r="K86" s="28">
        <f t="shared" si="7"/>
        <v>2137500</v>
      </c>
      <c r="L86" s="28">
        <f t="shared" si="8"/>
        <v>1800000</v>
      </c>
      <c r="M86" s="24">
        <f t="shared" si="9"/>
        <v>4500</v>
      </c>
    </row>
    <row r="87" spans="1:13">
      <c r="A87" s="11">
        <v>86</v>
      </c>
      <c r="B87" s="11">
        <v>710</v>
      </c>
      <c r="C87" s="37">
        <v>7</v>
      </c>
      <c r="D87" s="13" t="s">
        <v>10</v>
      </c>
      <c r="E87" s="13">
        <v>327</v>
      </c>
      <c r="F87" s="13">
        <v>122</v>
      </c>
      <c r="G87" s="37">
        <f t="shared" si="6"/>
        <v>449</v>
      </c>
      <c r="H87" s="38">
        <f t="shared" si="11"/>
        <v>493.90000000000003</v>
      </c>
      <c r="I87" s="23">
        <v>5000</v>
      </c>
      <c r="J87" s="28">
        <f t="shared" si="10"/>
        <v>2245000</v>
      </c>
      <c r="K87" s="28">
        <f t="shared" si="7"/>
        <v>2132750</v>
      </c>
      <c r="L87" s="28">
        <f t="shared" si="8"/>
        <v>1796000</v>
      </c>
      <c r="M87" s="24">
        <f t="shared" si="9"/>
        <v>4500</v>
      </c>
    </row>
    <row r="88" spans="1:13">
      <c r="A88" s="11">
        <v>87</v>
      </c>
      <c r="B88" s="11">
        <v>711</v>
      </c>
      <c r="C88" s="37">
        <v>7</v>
      </c>
      <c r="D88" s="13" t="s">
        <v>9</v>
      </c>
      <c r="E88" s="13">
        <v>250</v>
      </c>
      <c r="F88" s="13">
        <v>61</v>
      </c>
      <c r="G88" s="37">
        <f t="shared" si="6"/>
        <v>311</v>
      </c>
      <c r="H88" s="38">
        <f t="shared" si="11"/>
        <v>342.1</v>
      </c>
      <c r="I88" s="23">
        <v>5000</v>
      </c>
      <c r="J88" s="28">
        <f t="shared" si="10"/>
        <v>1555000</v>
      </c>
      <c r="K88" s="28">
        <f t="shared" si="7"/>
        <v>1477250</v>
      </c>
      <c r="L88" s="28">
        <f t="shared" si="8"/>
        <v>1244000</v>
      </c>
      <c r="M88" s="24">
        <f t="shared" si="9"/>
        <v>3000</v>
      </c>
    </row>
    <row r="89" spans="1:13">
      <c r="A89" s="11">
        <v>88</v>
      </c>
      <c r="B89" s="11">
        <v>712</v>
      </c>
      <c r="C89" s="37">
        <v>7</v>
      </c>
      <c r="D89" s="13" t="s">
        <v>9</v>
      </c>
      <c r="E89" s="37">
        <v>278</v>
      </c>
      <c r="F89" s="37">
        <v>66</v>
      </c>
      <c r="G89" s="37">
        <f t="shared" si="6"/>
        <v>344</v>
      </c>
      <c r="H89" s="38">
        <f t="shared" si="11"/>
        <v>378.40000000000003</v>
      </c>
      <c r="I89" s="23">
        <v>5000</v>
      </c>
      <c r="J89" s="28">
        <f t="shared" si="10"/>
        <v>1720000</v>
      </c>
      <c r="K89" s="28">
        <f t="shared" si="7"/>
        <v>1634000</v>
      </c>
      <c r="L89" s="28">
        <f t="shared" si="8"/>
        <v>1376000</v>
      </c>
      <c r="M89" s="24">
        <f t="shared" si="9"/>
        <v>3500</v>
      </c>
    </row>
    <row r="90" spans="1:13">
      <c r="A90" s="11">
        <v>89</v>
      </c>
      <c r="B90" s="11">
        <v>713</v>
      </c>
      <c r="C90" s="37">
        <v>7</v>
      </c>
      <c r="D90" s="13" t="s">
        <v>9</v>
      </c>
      <c r="E90" s="37">
        <v>256</v>
      </c>
      <c r="F90" s="37">
        <v>61</v>
      </c>
      <c r="G90" s="37">
        <f t="shared" si="6"/>
        <v>317</v>
      </c>
      <c r="H90" s="38">
        <f t="shared" si="11"/>
        <v>348.70000000000005</v>
      </c>
      <c r="I90" s="23">
        <v>5000</v>
      </c>
      <c r="J90" s="28">
        <f t="shared" si="10"/>
        <v>1585000</v>
      </c>
      <c r="K90" s="28">
        <f t="shared" si="7"/>
        <v>1505750</v>
      </c>
      <c r="L90" s="28">
        <f t="shared" si="8"/>
        <v>1268000</v>
      </c>
      <c r="M90" s="24">
        <f t="shared" si="9"/>
        <v>3500</v>
      </c>
    </row>
    <row r="91" spans="1:13">
      <c r="A91" s="11">
        <v>90</v>
      </c>
      <c r="B91" s="11">
        <v>714</v>
      </c>
      <c r="C91" s="37">
        <v>7</v>
      </c>
      <c r="D91" s="13" t="s">
        <v>10</v>
      </c>
      <c r="E91" s="37">
        <v>349</v>
      </c>
      <c r="F91" s="37">
        <v>114</v>
      </c>
      <c r="G91" s="37">
        <f t="shared" si="6"/>
        <v>463</v>
      </c>
      <c r="H91" s="38">
        <f t="shared" si="11"/>
        <v>509.30000000000007</v>
      </c>
      <c r="I91" s="23">
        <v>5000</v>
      </c>
      <c r="J91" s="28">
        <f t="shared" si="10"/>
        <v>2315000</v>
      </c>
      <c r="K91" s="28">
        <f t="shared" si="7"/>
        <v>2199250</v>
      </c>
      <c r="L91" s="28">
        <f t="shared" si="8"/>
        <v>1852000</v>
      </c>
      <c r="M91" s="24">
        <f t="shared" si="9"/>
        <v>5000</v>
      </c>
    </row>
    <row r="92" spans="1:13">
      <c r="A92" s="51" t="s">
        <v>2</v>
      </c>
      <c r="B92" s="52"/>
      <c r="C92" s="52"/>
      <c r="D92" s="53"/>
      <c r="E92" s="20">
        <f>SUM(E2:E91)</f>
        <v>29203</v>
      </c>
      <c r="F92" s="20">
        <f>SUM(F2:F91)</f>
        <v>6479</v>
      </c>
      <c r="G92" s="20">
        <f>SUM(G2:G91)</f>
        <v>35682</v>
      </c>
      <c r="H92" s="20">
        <f>SUM(H2:H91)</f>
        <v>39250.200000000012</v>
      </c>
      <c r="I92" s="21"/>
      <c r="J92" s="29">
        <f>SUM(J2:J91)</f>
        <v>178410000</v>
      </c>
      <c r="K92" s="29">
        <f>SUM(K2:K91)</f>
        <v>169489500</v>
      </c>
      <c r="L92" s="29">
        <f>SUM(L2:L91)</f>
        <v>142728000</v>
      </c>
      <c r="M92" s="42"/>
    </row>
    <row r="93" spans="1:13">
      <c r="H93" s="48">
        <f>H92*2300</f>
        <v>90275460.00000003</v>
      </c>
      <c r="I93" s="50">
        <f>H93*0.89</f>
        <v>80345159.400000021</v>
      </c>
    </row>
    <row r="95" spans="1:13">
      <c r="E95" s="44">
        <v>35.770000000000003</v>
      </c>
      <c r="F95" s="45">
        <f t="shared" ref="F95:F106" si="12">E95*10.764</f>
        <v>385.02828</v>
      </c>
      <c r="G95" s="46"/>
      <c r="H95" s="47">
        <f>G95*10.764</f>
        <v>0</v>
      </c>
      <c r="I95" s="46">
        <v>6.04</v>
      </c>
      <c r="J95" s="47">
        <f>I95*10.764</f>
        <v>65.014560000000003</v>
      </c>
      <c r="K95" s="47">
        <f>H95+J95</f>
        <v>65.014560000000003</v>
      </c>
      <c r="L95" s="47">
        <f>F95+K95</f>
        <v>450.04284000000001</v>
      </c>
    </row>
    <row r="96" spans="1:13">
      <c r="E96" s="48">
        <v>35.96</v>
      </c>
      <c r="F96" s="45">
        <f t="shared" si="12"/>
        <v>387.07344000000001</v>
      </c>
      <c r="G96" s="36"/>
      <c r="H96" s="47">
        <f>G96*10.764</f>
        <v>0</v>
      </c>
      <c r="I96" s="46">
        <v>6.04</v>
      </c>
      <c r="J96" s="47">
        <f t="shared" ref="J96:J108" si="13">I96*10.764</f>
        <v>65.014560000000003</v>
      </c>
      <c r="K96" s="47">
        <f t="shared" ref="K96:K108" si="14">H96+J96</f>
        <v>65.014560000000003</v>
      </c>
      <c r="L96" s="47">
        <f t="shared" ref="L96:L108" si="15">F96+K96</f>
        <v>452.08800000000002</v>
      </c>
    </row>
    <row r="97" spans="5:12">
      <c r="E97" s="48">
        <v>37.049999999999997</v>
      </c>
      <c r="F97" s="45">
        <f t="shared" si="12"/>
        <v>398.80619999999993</v>
      </c>
      <c r="G97" s="36"/>
      <c r="H97" s="47">
        <f>G97*10.764</f>
        <v>0</v>
      </c>
      <c r="I97" s="46">
        <v>6.04</v>
      </c>
      <c r="J97" s="47">
        <f t="shared" si="13"/>
        <v>65.014560000000003</v>
      </c>
      <c r="K97" s="47">
        <f t="shared" si="14"/>
        <v>65.014560000000003</v>
      </c>
      <c r="L97" s="47">
        <f t="shared" si="15"/>
        <v>463.82075999999995</v>
      </c>
    </row>
    <row r="98" spans="5:12">
      <c r="E98" s="48">
        <v>23.49</v>
      </c>
      <c r="F98" s="45">
        <f t="shared" si="12"/>
        <v>252.84635999999998</v>
      </c>
      <c r="G98" s="36">
        <v>3.07</v>
      </c>
      <c r="H98" s="47">
        <f t="shared" ref="H98" si="16">G98*10.764</f>
        <v>33.045479999999998</v>
      </c>
      <c r="I98" s="46">
        <v>3.2</v>
      </c>
      <c r="J98" s="47">
        <f t="shared" si="13"/>
        <v>34.444800000000001</v>
      </c>
      <c r="K98" s="47">
        <f t="shared" si="14"/>
        <v>67.490279999999998</v>
      </c>
      <c r="L98" s="47">
        <f t="shared" si="15"/>
        <v>320.33663999999999</v>
      </c>
    </row>
    <row r="99" spans="5:12">
      <c r="E99" s="44">
        <v>23.46</v>
      </c>
      <c r="F99" s="45">
        <f t="shared" si="12"/>
        <v>252.52343999999999</v>
      </c>
      <c r="G99" s="46">
        <v>2.89</v>
      </c>
      <c r="H99" s="47">
        <f>G99*10.764</f>
        <v>31.107959999999999</v>
      </c>
      <c r="I99" s="46">
        <v>3.2</v>
      </c>
      <c r="J99" s="47">
        <f t="shared" si="13"/>
        <v>34.444800000000001</v>
      </c>
      <c r="K99" s="47">
        <f t="shared" si="14"/>
        <v>65.552760000000006</v>
      </c>
      <c r="L99" s="47">
        <f t="shared" si="15"/>
        <v>318.07619999999997</v>
      </c>
    </row>
    <row r="100" spans="5:12">
      <c r="E100" s="48">
        <v>23.25</v>
      </c>
      <c r="F100" s="45">
        <f t="shared" si="12"/>
        <v>250.26299999999998</v>
      </c>
      <c r="G100" s="36">
        <v>3.01</v>
      </c>
      <c r="H100" s="47">
        <f>G100*10.764</f>
        <v>32.399639999999998</v>
      </c>
      <c r="I100" s="46">
        <v>3.2</v>
      </c>
      <c r="J100" s="47">
        <f t="shared" si="13"/>
        <v>34.444800000000001</v>
      </c>
      <c r="K100" s="47">
        <f t="shared" si="14"/>
        <v>66.844439999999992</v>
      </c>
      <c r="L100" s="47">
        <f t="shared" si="15"/>
        <v>317.10744</v>
      </c>
    </row>
    <row r="101" spans="5:12">
      <c r="E101" s="48">
        <v>35.93</v>
      </c>
      <c r="F101" s="45">
        <f t="shared" si="12"/>
        <v>386.75051999999999</v>
      </c>
      <c r="G101" s="36"/>
      <c r="H101" s="47">
        <f>G101*10.764</f>
        <v>0</v>
      </c>
      <c r="I101" s="46">
        <v>6.04</v>
      </c>
      <c r="J101" s="47">
        <f t="shared" si="13"/>
        <v>65.014560000000003</v>
      </c>
      <c r="K101" s="47">
        <f t="shared" si="14"/>
        <v>65.014560000000003</v>
      </c>
      <c r="L101" s="47">
        <f t="shared" si="15"/>
        <v>451.76508000000001</v>
      </c>
    </row>
    <row r="102" spans="5:12">
      <c r="E102" s="48">
        <v>35.96</v>
      </c>
      <c r="F102" s="45">
        <f t="shared" si="12"/>
        <v>387.07344000000001</v>
      </c>
      <c r="G102" s="36"/>
      <c r="H102" s="47">
        <f t="shared" ref="H102" si="17">G102*10.764</f>
        <v>0</v>
      </c>
      <c r="I102" s="46">
        <v>6.04</v>
      </c>
      <c r="J102" s="47">
        <f t="shared" si="13"/>
        <v>65.014560000000003</v>
      </c>
      <c r="K102" s="47">
        <f t="shared" si="14"/>
        <v>65.014560000000003</v>
      </c>
      <c r="L102" s="47">
        <f t="shared" si="15"/>
        <v>452.08800000000002</v>
      </c>
    </row>
    <row r="103" spans="5:12">
      <c r="E103" s="44">
        <v>35.770000000000003</v>
      </c>
      <c r="F103" s="45">
        <f t="shared" si="12"/>
        <v>385.02828</v>
      </c>
      <c r="G103" s="46"/>
      <c r="H103" s="47">
        <f>G103*10.764</f>
        <v>0</v>
      </c>
      <c r="I103" s="46">
        <v>6.04</v>
      </c>
      <c r="J103" s="47">
        <f t="shared" si="13"/>
        <v>65.014560000000003</v>
      </c>
      <c r="K103" s="47">
        <f t="shared" si="14"/>
        <v>65.014560000000003</v>
      </c>
      <c r="L103" s="47">
        <f t="shared" si="15"/>
        <v>450.04284000000001</v>
      </c>
    </row>
    <row r="104" spans="5:12">
      <c r="E104" s="48">
        <v>30.35</v>
      </c>
      <c r="F104" s="45">
        <f t="shared" si="12"/>
        <v>326.68739999999997</v>
      </c>
      <c r="G104" s="36">
        <v>6.41</v>
      </c>
      <c r="H104" s="47">
        <f>G104*10.764</f>
        <v>68.997239999999991</v>
      </c>
      <c r="I104" s="46">
        <v>4.96</v>
      </c>
      <c r="J104" s="47">
        <f t="shared" si="13"/>
        <v>53.389439999999993</v>
      </c>
      <c r="K104" s="47">
        <f t="shared" si="14"/>
        <v>122.38667999999998</v>
      </c>
      <c r="L104" s="47">
        <f t="shared" si="15"/>
        <v>449.07407999999998</v>
      </c>
    </row>
    <row r="105" spans="5:12">
      <c r="E105" s="48">
        <v>23.26</v>
      </c>
      <c r="F105" s="45">
        <f t="shared" si="12"/>
        <v>250.37064000000001</v>
      </c>
      <c r="G105" s="36">
        <v>2.4500000000000002</v>
      </c>
      <c r="H105" s="47">
        <f>G105*10.764</f>
        <v>26.3718</v>
      </c>
      <c r="I105" s="46">
        <v>3.2</v>
      </c>
      <c r="J105" s="47">
        <f t="shared" si="13"/>
        <v>34.444800000000001</v>
      </c>
      <c r="K105" s="47">
        <f t="shared" si="14"/>
        <v>60.816600000000001</v>
      </c>
      <c r="L105" s="47">
        <f t="shared" si="15"/>
        <v>311.18724000000003</v>
      </c>
    </row>
    <row r="106" spans="5:12">
      <c r="E106" s="48">
        <v>25.81</v>
      </c>
      <c r="F106" s="45">
        <f t="shared" si="12"/>
        <v>277.81883999999997</v>
      </c>
      <c r="G106" s="36"/>
      <c r="H106" s="47">
        <f t="shared" ref="H106:H108" si="18">G106*10.764</f>
        <v>0</v>
      </c>
      <c r="I106" s="46">
        <v>6.09</v>
      </c>
      <c r="J106" s="47">
        <f t="shared" si="13"/>
        <v>65.552759999999992</v>
      </c>
      <c r="K106" s="47">
        <f t="shared" si="14"/>
        <v>65.552759999999992</v>
      </c>
      <c r="L106" s="47">
        <f t="shared" si="15"/>
        <v>343.37159999999994</v>
      </c>
    </row>
    <row r="107" spans="5:12">
      <c r="E107" s="48">
        <v>23.78</v>
      </c>
      <c r="F107" s="45">
        <f t="shared" ref="F107:F108" si="19">E107*10.764</f>
        <v>255.96791999999999</v>
      </c>
      <c r="G107" s="36">
        <v>2.4900000000000002</v>
      </c>
      <c r="H107" s="47">
        <f t="shared" si="18"/>
        <v>26.80236</v>
      </c>
      <c r="I107" s="46">
        <v>3.2</v>
      </c>
      <c r="J107" s="47">
        <f t="shared" si="13"/>
        <v>34.444800000000001</v>
      </c>
      <c r="K107" s="47">
        <f t="shared" si="14"/>
        <v>61.247160000000001</v>
      </c>
      <c r="L107" s="47">
        <f t="shared" si="15"/>
        <v>317.21508</v>
      </c>
    </row>
    <row r="108" spans="5:12">
      <c r="E108" s="48">
        <v>32.4</v>
      </c>
      <c r="F108" s="45">
        <f t="shared" si="19"/>
        <v>348.75359999999995</v>
      </c>
      <c r="G108" s="36">
        <v>5.39</v>
      </c>
      <c r="H108" s="47">
        <f t="shared" si="18"/>
        <v>58.017959999999995</v>
      </c>
      <c r="I108" s="46">
        <v>5.22</v>
      </c>
      <c r="J108" s="47">
        <f t="shared" si="13"/>
        <v>56.188079999999992</v>
      </c>
      <c r="K108" s="47">
        <f t="shared" si="14"/>
        <v>114.20603999999999</v>
      </c>
      <c r="L108" s="47">
        <f t="shared" si="15"/>
        <v>462.95963999999992</v>
      </c>
    </row>
  </sheetData>
  <mergeCells count="1">
    <mergeCell ref="A92:D9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D14" zoomScale="70" zoomScaleNormal="70" workbookViewId="0">
      <selection activeCell="T24" sqref="T24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8"/>
      <c r="V16" s="8"/>
      <c r="W16" s="8"/>
      <c r="X16" s="2"/>
      <c r="Y16" s="8"/>
      <c r="Z16" s="22"/>
      <c r="AA16" s="2"/>
    </row>
    <row r="17" spans="21:27" ht="15.75" thickBot="1">
      <c r="U17" s="10"/>
      <c r="V17" s="10"/>
      <c r="W17" s="10"/>
      <c r="X17" s="2"/>
      <c r="Y17" s="10"/>
      <c r="Z17" s="22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6"/>
      <c r="Q33" s="6"/>
      <c r="R33" s="6"/>
      <c r="S33" s="7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opLeftCell="A16" zoomScaleNormal="100" workbookViewId="0">
      <selection activeCell="H31" sqref="H31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15"/>
      <c r="C4" s="15"/>
      <c r="D4" s="15"/>
      <c r="E4" s="15"/>
      <c r="F4" s="15"/>
      <c r="G4" s="15"/>
      <c r="H4" s="15"/>
      <c r="I4" s="15"/>
      <c r="J4" s="9"/>
      <c r="K4" s="19"/>
      <c r="L4" s="15"/>
      <c r="M4" s="17"/>
      <c r="N4" s="18"/>
      <c r="O4" s="18">
        <f>M4+N4+J4</f>
        <v>0</v>
      </c>
      <c r="P4" s="3" t="e">
        <f>O4/G4</f>
        <v>#DIV/0!</v>
      </c>
    </row>
    <row r="5" spans="2:16">
      <c r="B5" s="15"/>
      <c r="C5" s="15"/>
      <c r="D5" s="15"/>
      <c r="E5" s="15"/>
      <c r="F5" s="15"/>
      <c r="G5" s="15"/>
      <c r="H5" s="15"/>
      <c r="I5" s="15"/>
      <c r="J5" s="9"/>
      <c r="K5" s="19"/>
      <c r="L5" s="15"/>
      <c r="M5" s="17"/>
      <c r="N5" s="18"/>
      <c r="O5" s="17"/>
    </row>
    <row r="6" spans="2:16">
      <c r="B6" s="15"/>
      <c r="C6" s="15"/>
      <c r="D6" s="15"/>
      <c r="E6" s="15"/>
      <c r="F6" s="15"/>
      <c r="G6" s="15"/>
      <c r="H6" s="15"/>
      <c r="I6" s="15"/>
      <c r="J6" s="9"/>
      <c r="K6" s="19"/>
      <c r="L6" s="19"/>
      <c r="M6" s="17"/>
      <c r="N6" s="17"/>
      <c r="O6" s="17"/>
    </row>
    <row r="7" spans="2:16">
      <c r="B7" s="15"/>
      <c r="C7" s="15"/>
      <c r="D7" s="15"/>
      <c r="E7" s="15"/>
      <c r="F7" s="15"/>
      <c r="G7" s="15"/>
      <c r="H7" s="15"/>
      <c r="I7" s="15"/>
      <c r="J7" s="9"/>
      <c r="K7" s="19"/>
    </row>
    <row r="8" spans="2:16">
      <c r="B8" s="15"/>
      <c r="C8" s="15"/>
      <c r="D8" s="15"/>
      <c r="E8" s="15"/>
      <c r="F8" s="15"/>
      <c r="G8" s="15"/>
      <c r="H8" s="15"/>
      <c r="I8" s="15"/>
      <c r="J8" s="9"/>
      <c r="K8" s="19"/>
      <c r="L8" s="15"/>
    </row>
    <row r="9" spans="2:16">
      <c r="B9" s="15"/>
      <c r="C9" s="15"/>
      <c r="D9" s="15"/>
      <c r="E9" s="15"/>
      <c r="F9" s="15"/>
      <c r="G9" s="15"/>
      <c r="H9" s="15"/>
      <c r="I9" s="15"/>
      <c r="J9" s="9"/>
      <c r="K9" s="19"/>
      <c r="L9" s="19"/>
    </row>
    <row r="10" spans="2:16">
      <c r="B10" s="15"/>
      <c r="D10" s="17"/>
      <c r="E10" s="17"/>
      <c r="F10" s="17"/>
      <c r="G10" s="17"/>
      <c r="H10" s="17"/>
      <c r="I10" s="15"/>
      <c r="J10" s="9"/>
      <c r="K10" s="18"/>
      <c r="L10" s="19"/>
    </row>
    <row r="11" spans="2:16">
      <c r="B11" s="15"/>
      <c r="D11" s="17"/>
      <c r="E11" s="17"/>
      <c r="F11" s="17"/>
      <c r="G11" s="17"/>
      <c r="H11" s="17"/>
      <c r="I11" s="15"/>
      <c r="J11" s="9"/>
      <c r="K11" s="18"/>
      <c r="L11" s="19"/>
    </row>
    <row r="12" spans="2:16">
      <c r="B12" s="15"/>
      <c r="D12" s="17"/>
      <c r="E12" s="17"/>
      <c r="F12" s="17"/>
      <c r="G12" s="17"/>
      <c r="J12" s="9"/>
      <c r="K12" s="18"/>
      <c r="L12" s="19"/>
    </row>
    <row r="13" spans="2:16">
      <c r="B13" s="15"/>
      <c r="D13" s="17"/>
      <c r="E13" s="17"/>
      <c r="F13" s="17"/>
      <c r="G13" s="17"/>
      <c r="H13" s="17"/>
      <c r="I13" s="15"/>
      <c r="J13" s="9"/>
      <c r="K13" s="18"/>
      <c r="L13" s="19"/>
    </row>
    <row r="14" spans="2:16">
      <c r="B14" s="16"/>
      <c r="C14" s="26"/>
      <c r="D14" s="27"/>
      <c r="E14" s="27"/>
      <c r="F14" s="27"/>
      <c r="G14" s="27"/>
      <c r="H14" s="27"/>
      <c r="I14" s="16"/>
      <c r="J14" s="25"/>
      <c r="K14" s="18"/>
      <c r="L14" s="19"/>
    </row>
    <row r="15" spans="2:16">
      <c r="D15" s="17"/>
      <c r="E15" s="17"/>
      <c r="F15" s="17"/>
      <c r="G15" s="17"/>
      <c r="H15" s="17"/>
      <c r="I15" s="15"/>
      <c r="K15" s="18"/>
      <c r="L15" s="19"/>
    </row>
    <row r="16" spans="2:16">
      <c r="D16" s="17"/>
      <c r="E16" s="17"/>
      <c r="F16" s="17"/>
      <c r="G16" s="17"/>
      <c r="H16" s="17"/>
      <c r="I16" s="15"/>
      <c r="K16" s="18"/>
      <c r="L16" s="19"/>
    </row>
    <row r="17" spans="4:12">
      <c r="D17" s="17"/>
      <c r="E17" s="17"/>
      <c r="F17" s="17"/>
      <c r="G17" s="17"/>
      <c r="H17" s="17"/>
      <c r="I17" s="15"/>
      <c r="K17" s="18"/>
      <c r="L17" s="19"/>
    </row>
    <row r="18" spans="4:12">
      <c r="D18" s="17"/>
      <c r="E18" s="17"/>
      <c r="F18" s="17"/>
      <c r="G18" s="17"/>
      <c r="H18" s="17"/>
      <c r="I18" s="15"/>
      <c r="K18" s="18"/>
      <c r="L18" s="19"/>
    </row>
    <row r="19" spans="4:12">
      <c r="D19" s="2"/>
      <c r="I19" s="15"/>
      <c r="L19" s="19"/>
    </row>
    <row r="20" spans="4:12">
      <c r="I20" s="15"/>
    </row>
    <row r="21" spans="4:12">
      <c r="I21" s="15"/>
    </row>
    <row r="22" spans="4:12">
      <c r="I22" s="15"/>
    </row>
    <row r="23" spans="4:12">
      <c r="I23" s="15"/>
    </row>
    <row r="27" spans="4:12">
      <c r="F27" s="1">
        <v>9350</v>
      </c>
      <c r="G27" s="1">
        <v>1340</v>
      </c>
      <c r="H27" s="1">
        <f>F27*G27</f>
        <v>12529000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0" sqref="L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Siddhi Heights</vt:lpstr>
      <vt:lpstr>RERA</vt:lpstr>
      <vt:lpstr>IGR</vt:lpstr>
      <vt:lpstr>Listing1</vt:lpstr>
      <vt:lpstr>Sheet3</vt:lpstr>
      <vt:lpstr>Sheet1</vt:lpstr>
      <vt:lpstr>Sheet2</vt:lpstr>
      <vt:lpstr>Listing2</vt:lpstr>
      <vt:lpstr>Listing3</vt:lpstr>
      <vt:lpstr>Listing4</vt:lpstr>
      <vt:lpstr>Sheet4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2024-12-14T06:59:18Z</dcterms:modified>
</cp:coreProperties>
</file>