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A35" i="1"/>
  <c r="C29" i="1"/>
  <c r="D29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G17" i="1"/>
  <c r="G18" i="1" s="1"/>
  <c r="N12" i="1"/>
  <c r="A12" i="1"/>
  <c r="B12" i="1" s="1"/>
  <c r="I11" i="1"/>
  <c r="I13" i="1" s="1"/>
  <c r="G11" i="1"/>
  <c r="H10" i="1"/>
  <c r="N8" i="1"/>
  <c r="N10" i="1" s="1"/>
  <c r="B8" i="1"/>
  <c r="O7" i="1"/>
  <c r="N5" i="1"/>
  <c r="N9" i="1" l="1"/>
</calcChain>
</file>

<file path=xl/sharedStrings.xml><?xml version="1.0" encoding="utf-8"?>
<sst xmlns="http://schemas.openxmlformats.org/spreadsheetml/2006/main" count="31" uniqueCount="25">
  <si>
    <t>CC</t>
  </si>
  <si>
    <t>Page</t>
  </si>
  <si>
    <t>RERA</t>
  </si>
  <si>
    <t>additional Area</t>
  </si>
  <si>
    <t xml:space="preserve">Total Carpet Area </t>
  </si>
  <si>
    <t>Carpet</t>
  </si>
  <si>
    <t>Rate</t>
  </si>
  <si>
    <t>Bal</t>
  </si>
  <si>
    <t>Value</t>
  </si>
  <si>
    <t>CB</t>
  </si>
  <si>
    <t>40% of Terrace</t>
  </si>
  <si>
    <t>RV</t>
  </si>
  <si>
    <t>Open Terrace</t>
  </si>
  <si>
    <t>DV</t>
  </si>
  <si>
    <t>Insurable</t>
  </si>
  <si>
    <t>Rent</t>
  </si>
  <si>
    <t>IGR</t>
  </si>
  <si>
    <t>ROC</t>
  </si>
  <si>
    <t>measurement</t>
  </si>
  <si>
    <t>Price Indicators</t>
  </si>
  <si>
    <t>CA</t>
  </si>
  <si>
    <t>BA</t>
  </si>
  <si>
    <t>SA</t>
  </si>
  <si>
    <t>ROB</t>
  </si>
  <si>
    <t>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</si>
</sst>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1" fillId="0" borderId="0" xfId="1" applyFont="1"/>
    <xf numFmtId="43" fontId="0" fillId="0" borderId="0" xfId="0" applyNumberFormat="1"/>
    <xf numFmtId="0" fontId="2" fillId="0" borderId="0" xfId="0" applyFont="1"/>
    <xf numFmtId="43" fontId="2" fillId="0" borderId="0" xfId="1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N16" sqref="N16"/>
    </sheetView>
  </sheetViews>
  <sheetFormatPr defaultRowHeight="15" x14ac:dyDescent="0.25"/>
  <sheetData>
    <row r="1" spans="1:15" x14ac:dyDescent="0.25">
      <c r="A1" t="s">
        <v>0</v>
      </c>
      <c r="B1">
        <v>2021</v>
      </c>
      <c r="E1" t="s">
        <v>1</v>
      </c>
    </row>
    <row r="2" spans="1:15" x14ac:dyDescent="0.25">
      <c r="E2">
        <v>5</v>
      </c>
      <c r="F2" t="s">
        <v>0</v>
      </c>
    </row>
    <row r="3" spans="1:15" x14ac:dyDescent="0.25">
      <c r="E3">
        <v>8</v>
      </c>
      <c r="F3" t="s">
        <v>2</v>
      </c>
    </row>
    <row r="4" spans="1:15" x14ac:dyDescent="0.25">
      <c r="E4">
        <v>12</v>
      </c>
      <c r="F4" t="s">
        <v>3</v>
      </c>
    </row>
    <row r="5" spans="1:15" x14ac:dyDescent="0.25">
      <c r="M5" t="s">
        <v>4</v>
      </c>
      <c r="N5">
        <f>SUM(I7:I10)</f>
        <v>459</v>
      </c>
    </row>
    <row r="7" spans="1:15" x14ac:dyDescent="0.25">
      <c r="A7" t="s">
        <v>5</v>
      </c>
      <c r="B7">
        <v>33.18</v>
      </c>
      <c r="F7" t="s">
        <v>5</v>
      </c>
      <c r="G7">
        <v>357</v>
      </c>
      <c r="I7">
        <v>357</v>
      </c>
      <c r="M7" t="s">
        <v>6</v>
      </c>
      <c r="N7" s="1">
        <v>7200</v>
      </c>
      <c r="O7" s="2">
        <f>N7/1.2</f>
        <v>6000</v>
      </c>
    </row>
    <row r="8" spans="1:15" x14ac:dyDescent="0.25">
      <c r="B8">
        <f>B7*10.764</f>
        <v>357.14952</v>
      </c>
      <c r="F8" t="s">
        <v>7</v>
      </c>
      <c r="G8">
        <v>52</v>
      </c>
      <c r="I8">
        <v>52</v>
      </c>
      <c r="M8" s="3" t="s">
        <v>8</v>
      </c>
      <c r="N8" s="4">
        <f>N7*N5</f>
        <v>3304800</v>
      </c>
    </row>
    <row r="9" spans="1:15" x14ac:dyDescent="0.25">
      <c r="B9">
        <v>357</v>
      </c>
      <c r="F9" t="s">
        <v>9</v>
      </c>
      <c r="G9">
        <v>28</v>
      </c>
      <c r="H9" t="s">
        <v>10</v>
      </c>
      <c r="I9">
        <v>28</v>
      </c>
      <c r="M9" t="s">
        <v>11</v>
      </c>
      <c r="N9" s="1">
        <f>N8*90%</f>
        <v>2974320</v>
      </c>
    </row>
    <row r="10" spans="1:15" x14ac:dyDescent="0.25">
      <c r="F10" t="s">
        <v>12</v>
      </c>
      <c r="G10">
        <v>54</v>
      </c>
      <c r="H10">
        <f>G10*40%</f>
        <v>21.6</v>
      </c>
      <c r="I10">
        <v>22</v>
      </c>
      <c r="M10" t="s">
        <v>13</v>
      </c>
      <c r="N10" s="1">
        <f>N8*80%</f>
        <v>2643840</v>
      </c>
    </row>
    <row r="11" spans="1:15" x14ac:dyDescent="0.25">
      <c r="A11">
        <v>44.673999999999999</v>
      </c>
      <c r="G11">
        <f>SUM(G7:G10)</f>
        <v>491</v>
      </c>
      <c r="I11">
        <f>SUM(I7:I10)</f>
        <v>459</v>
      </c>
    </row>
    <row r="12" spans="1:15" x14ac:dyDescent="0.25">
      <c r="A12">
        <f>A11*10.764</f>
        <v>480.87093599999997</v>
      </c>
      <c r="B12">
        <f>A12/1.1</f>
        <v>437.15539636363633</v>
      </c>
      <c r="M12" t="s">
        <v>14</v>
      </c>
      <c r="N12" s="1">
        <f>505*2600</f>
        <v>1313000</v>
      </c>
    </row>
    <row r="13" spans="1:15" x14ac:dyDescent="0.25">
      <c r="I13">
        <f>I11*1.1</f>
        <v>504.90000000000003</v>
      </c>
      <c r="M13" t="s">
        <v>15</v>
      </c>
      <c r="N13" s="2">
        <v>8000</v>
      </c>
    </row>
    <row r="16" spans="1:15" x14ac:dyDescent="0.25">
      <c r="G16">
        <v>26620</v>
      </c>
    </row>
    <row r="17" spans="1:7" x14ac:dyDescent="0.25">
      <c r="G17">
        <f>G16/100*105</f>
        <v>27951</v>
      </c>
    </row>
    <row r="18" spans="1:7" x14ac:dyDescent="0.25">
      <c r="A18" t="s">
        <v>16</v>
      </c>
      <c r="G18">
        <f>G17/10.764</f>
        <v>2596.711259754738</v>
      </c>
    </row>
    <row r="20" spans="1:7" x14ac:dyDescent="0.25">
      <c r="A20" t="s">
        <v>5</v>
      </c>
      <c r="B20" t="s">
        <v>8</v>
      </c>
      <c r="C20" t="s">
        <v>17</v>
      </c>
    </row>
    <row r="21" spans="1:7" x14ac:dyDescent="0.25">
      <c r="A21">
        <v>487</v>
      </c>
      <c r="B21" s="1">
        <v>4295000</v>
      </c>
      <c r="C21" s="5">
        <f t="shared" ref="C21:C26" si="0">B21/A21</f>
        <v>8819.301848049281</v>
      </c>
      <c r="D21" s="5">
        <f t="shared" ref="D21:D26" si="1">C21*105/100</f>
        <v>9260.2669404517455</v>
      </c>
    </row>
    <row r="22" spans="1:7" x14ac:dyDescent="0.25">
      <c r="A22">
        <v>522</v>
      </c>
      <c r="B22" s="1">
        <v>4500000</v>
      </c>
      <c r="C22" s="5">
        <f t="shared" si="0"/>
        <v>8620.689655172413</v>
      </c>
      <c r="D22" s="5">
        <f t="shared" si="1"/>
        <v>9051.7241379310344</v>
      </c>
    </row>
    <row r="23" spans="1:7" x14ac:dyDescent="0.25">
      <c r="A23">
        <v>593</v>
      </c>
      <c r="B23" s="1">
        <v>4500000</v>
      </c>
      <c r="C23" s="5">
        <f t="shared" si="0"/>
        <v>7588.532883642496</v>
      </c>
      <c r="D23" s="5">
        <f t="shared" si="1"/>
        <v>7967.9595278246215</v>
      </c>
    </row>
    <row r="24" spans="1:7" x14ac:dyDescent="0.25">
      <c r="A24">
        <v>774</v>
      </c>
      <c r="B24" s="1">
        <v>5500000</v>
      </c>
      <c r="C24" s="5">
        <f t="shared" si="0"/>
        <v>7105.9431524547799</v>
      </c>
      <c r="D24" s="5">
        <f t="shared" si="1"/>
        <v>7461.2403100775191</v>
      </c>
    </row>
    <row r="25" spans="1:7" x14ac:dyDescent="0.25">
      <c r="A25">
        <v>560</v>
      </c>
      <c r="B25" s="1">
        <v>3700000</v>
      </c>
      <c r="C25" s="5">
        <f t="shared" si="0"/>
        <v>6607.1428571428569</v>
      </c>
      <c r="D25" s="5">
        <f t="shared" si="1"/>
        <v>6937.5</v>
      </c>
    </row>
    <row r="26" spans="1:7" x14ac:dyDescent="0.25">
      <c r="A26">
        <v>469</v>
      </c>
      <c r="B26" s="1">
        <v>4500000</v>
      </c>
      <c r="C26" s="5">
        <f t="shared" si="0"/>
        <v>9594.8827292110873</v>
      </c>
      <c r="D26" s="5">
        <f t="shared" si="1"/>
        <v>10074.626865671642</v>
      </c>
    </row>
    <row r="27" spans="1:7" x14ac:dyDescent="0.25">
      <c r="B27" s="1"/>
      <c r="C27" s="5"/>
      <c r="D27" s="5"/>
    </row>
    <row r="28" spans="1:7" x14ac:dyDescent="0.25">
      <c r="B28" s="1"/>
      <c r="C28" s="5"/>
      <c r="D28" s="5"/>
    </row>
    <row r="29" spans="1:7" x14ac:dyDescent="0.25">
      <c r="A29">
        <v>357</v>
      </c>
      <c r="B29" s="1">
        <v>9200</v>
      </c>
      <c r="C29" s="5">
        <f>A29*B29</f>
        <v>3284400</v>
      </c>
      <c r="D29" s="5">
        <f>C29/459</f>
        <v>7155.5555555555557</v>
      </c>
    </row>
    <row r="32" spans="1:7" x14ac:dyDescent="0.25">
      <c r="A32" t="s">
        <v>18</v>
      </c>
    </row>
    <row r="33" spans="1:7" x14ac:dyDescent="0.25">
      <c r="A33">
        <v>375</v>
      </c>
    </row>
    <row r="34" spans="1:7" x14ac:dyDescent="0.25">
      <c r="A34">
        <v>95</v>
      </c>
    </row>
    <row r="35" spans="1:7" x14ac:dyDescent="0.25">
      <c r="A35">
        <f>SUM(A33:A34)</f>
        <v>470</v>
      </c>
    </row>
    <row r="38" spans="1:7" x14ac:dyDescent="0.25">
      <c r="A38" t="s">
        <v>19</v>
      </c>
    </row>
    <row r="39" spans="1:7" x14ac:dyDescent="0.25">
      <c r="A39" t="s">
        <v>20</v>
      </c>
      <c r="B39" t="s">
        <v>21</v>
      </c>
      <c r="C39" t="s">
        <v>22</v>
      </c>
      <c r="D39" t="s">
        <v>8</v>
      </c>
      <c r="E39" t="s">
        <v>17</v>
      </c>
      <c r="F39" t="s">
        <v>23</v>
      </c>
      <c r="G39" t="s">
        <v>24</v>
      </c>
    </row>
    <row r="40" spans="1:7" x14ac:dyDescent="0.25">
      <c r="A40">
        <v>542</v>
      </c>
      <c r="D40">
        <v>3918000</v>
      </c>
      <c r="E40">
        <f>D40/A40</f>
        <v>7228.7822878228781</v>
      </c>
    </row>
    <row r="41" spans="1:7" x14ac:dyDescent="0.25">
      <c r="A41">
        <v>838</v>
      </c>
      <c r="D41">
        <v>6058000</v>
      </c>
      <c r="E41">
        <f>D41/A41</f>
        <v>7229.1169451073984</v>
      </c>
    </row>
    <row r="42" spans="1:7" x14ac:dyDescent="0.25">
      <c r="A42">
        <v>412</v>
      </c>
      <c r="D42">
        <v>5141000</v>
      </c>
      <c r="E42">
        <f t="shared" ref="E42:E48" si="2">D42/A42</f>
        <v>12478.155339805826</v>
      </c>
    </row>
    <row r="43" spans="1:7" x14ac:dyDescent="0.25">
      <c r="A43">
        <v>785</v>
      </c>
      <c r="D43">
        <v>4500000</v>
      </c>
      <c r="E43">
        <f t="shared" si="2"/>
        <v>5732.4840764331211</v>
      </c>
    </row>
    <row r="44" spans="1:7" x14ac:dyDescent="0.25">
      <c r="A44">
        <v>343</v>
      </c>
      <c r="D44">
        <v>4829000</v>
      </c>
      <c r="E44">
        <f t="shared" si="2"/>
        <v>14078.717201166181</v>
      </c>
    </row>
    <row r="45" spans="1:7" x14ac:dyDescent="0.25">
      <c r="E45" t="e">
        <f t="shared" si="2"/>
        <v>#DIV/0!</v>
      </c>
    </row>
    <row r="46" spans="1:7" x14ac:dyDescent="0.25">
      <c r="E46" t="e">
        <f t="shared" si="2"/>
        <v>#DIV/0!</v>
      </c>
    </row>
    <row r="47" spans="1:7" x14ac:dyDescent="0.25">
      <c r="E47" t="e">
        <f t="shared" si="2"/>
        <v>#DIV/0!</v>
      </c>
    </row>
    <row r="48" spans="1:7" x14ac:dyDescent="0.25">
      <c r="E48" t="e">
        <f t="shared" si="2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2024-12-13T09:49:17Z</dcterms:modified>
</cp:coreProperties>
</file>