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Asutosh Siddharth Sonavane\"/>
    </mc:Choice>
  </mc:AlternateContent>
  <xr:revisionPtr revIDLastSave="0" documentId="13_ncr:1_{94F9DAF0-7FF1-4444-8835-87A282F31A5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S11" i="4"/>
  <c r="Q10" i="4"/>
  <c r="S10" i="4"/>
  <c r="Q9" i="4"/>
  <c r="Q8" i="4"/>
  <c r="Q3" i="4" l="1"/>
  <c r="H22" i="4"/>
  <c r="H30" i="4"/>
  <c r="H20" i="4"/>
  <c r="I19" i="4"/>
  <c r="I18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<sst xmlns="http://schemas.openxmlformats.org/spreadsheetml/2006/main" count="112" uniqueCount="25">
  <si>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</si>
  <si>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</si>
  <si>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</si>
  <si>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</si>
  <si>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</si>
  <si>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</si>
  <si>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</si>
  <si>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</si>
  <si>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</si>
  <si>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</si>
  <si>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</si>
  <si>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</si>
  <si>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</si>
  <si>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1505 15 th floor Bldg no 4 B wing phase I Ornate heights village Bldg phase I sector no 3 Gokhivare Vasai</t>
  </si>
  <si>
    <t>ca</t>
  </si>
  <si>
    <t>rate</t>
  </si>
  <si>
    <t>fmv</t>
  </si>
  <si>
    <t>agreement  - 09.07.21</t>
  </si>
  <si>
    <t>av</t>
  </si>
  <si>
    <t>sd</t>
  </si>
  <si>
    <t>rd</t>
  </si>
  <si>
    <t>01.03.24</t>
  </si>
  <si>
    <t>23.08.24</t>
  </si>
  <si>
    <t>25.01.24</t>
  </si>
  <si>
    <t>15.02.24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</si>
</sst>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FA70-B5F4-4CA5-87BE-170F13FB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0CF87-61C8-41CE-8415-9BC5B2B8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662B1-E0DD-463E-8915-FB7972BA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9B8C7-F0A9-459B-BC6B-7C3CDDF8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32C4B5-3068-47B7-A7C1-D6B9D4B7B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15FBA-C031-4F3F-BEE7-B83A1CDE3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1714A-3210-4766-8CA6-374D16A0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CA39B-5407-4AF9-9411-3A70D963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FF44A-F0FE-4F21-8354-9CE06775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39B91-271A-42A2-B93E-6C3BC1D2E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3708000</v>
      </c>
      <c r="F2" s="15">
        <f t="shared" ref="F2:F13" si="4">ROUND((E2/B2),0)</f>
        <v>10594</v>
      </c>
      <c r="G2" s="10">
        <f t="shared" ref="G2:G13" si="5">ROUND((E2/C2),0)</f>
        <v>8829</v>
      </c>
      <c r="H2" s="10">
        <f t="shared" ref="H2:H13" si="6">ROUND((E2/D2),0)</f>
        <v>7357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350</v>
      </c>
      <c r="R2" s="2">
        <v>3708000</v>
      </c>
      <c r="S2" s="8"/>
      <c r="T2" s="8"/>
    </row>
    <row r="3" spans="1:20" x14ac:dyDescent="0.25">
      <c r="A3" s="4">
        <f t="shared" si="0"/>
        <v>0</v>
      </c>
      <c r="B3" s="4">
        <f t="shared" si="1"/>
        <v>423.88632000000001</v>
      </c>
      <c r="C3" s="4">
        <f t="shared" ref="C3:C15" si="9">B3*1.2</f>
        <v>508.66358400000001</v>
      </c>
      <c r="D3" s="4">
        <f t="shared" si="2"/>
        <v>610.39630079999995</v>
      </c>
      <c r="E3" s="5">
        <f t="shared" si="3"/>
        <v>3938000</v>
      </c>
      <c r="F3" s="10">
        <f t="shared" si="4"/>
        <v>9290</v>
      </c>
      <c r="G3" s="10">
        <f t="shared" si="5"/>
        <v>7742</v>
      </c>
      <c r="H3" s="10">
        <f t="shared" si="6"/>
        <v>6452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f>39.38*10.764</f>
        <v>423.88632000000001</v>
      </c>
      <c r="R3" s="2">
        <v>3938000</v>
      </c>
      <c r="S3" s="8"/>
      <c r="T3" s="8"/>
    </row>
    <row r="4" spans="1:20" x14ac:dyDescent="0.25">
      <c r="A4" s="4">
        <f t="shared" si="0"/>
        <v>0</v>
      </c>
      <c r="B4" s="4">
        <f t="shared" si="1"/>
        <v>444</v>
      </c>
      <c r="C4" s="4">
        <f t="shared" si="9"/>
        <v>532.79999999999995</v>
      </c>
      <c r="D4" s="4">
        <f t="shared" si="2"/>
        <v>639.3599999999999</v>
      </c>
      <c r="E4" s="5">
        <f t="shared" si="3"/>
        <v>4499000</v>
      </c>
      <c r="F4" s="10">
        <f t="shared" si="4"/>
        <v>10133</v>
      </c>
      <c r="G4" s="10">
        <f t="shared" si="5"/>
        <v>8444</v>
      </c>
      <c r="H4" s="10">
        <f t="shared" si="6"/>
        <v>7037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444</v>
      </c>
      <c r="R4" s="2">
        <v>4499000</v>
      </c>
      <c r="S4" s="8"/>
      <c r="T4" s="8"/>
    </row>
    <row r="5" spans="1:20" x14ac:dyDescent="0.25">
      <c r="A5" s="4">
        <f t="shared" si="0"/>
        <v>0</v>
      </c>
      <c r="B5" s="4">
        <f t="shared" si="1"/>
        <v>333</v>
      </c>
      <c r="C5" s="4">
        <f t="shared" si="9"/>
        <v>399.59999999999997</v>
      </c>
      <c r="D5" s="4">
        <f t="shared" si="2"/>
        <v>479.51999999999992</v>
      </c>
      <c r="E5" s="5">
        <f t="shared" si="3"/>
        <v>3660000</v>
      </c>
      <c r="F5" s="15">
        <f t="shared" si="4"/>
        <v>10991</v>
      </c>
      <c r="G5" s="10">
        <f t="shared" si="5"/>
        <v>9159</v>
      </c>
      <c r="H5" s="10">
        <f t="shared" si="6"/>
        <v>7633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333</v>
      </c>
      <c r="R5" s="2">
        <v>3660000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446</v>
      </c>
      <c r="C6" s="4">
        <f t="shared" si="9"/>
        <v>535.19999999999993</v>
      </c>
      <c r="D6" s="4">
        <f t="shared" si="2"/>
        <v>642.2399999999999</v>
      </c>
      <c r="E6" s="5">
        <f t="shared" si="3"/>
        <v>4500000</v>
      </c>
      <c r="F6" s="10">
        <f t="shared" si="4"/>
        <v>10090</v>
      </c>
      <c r="G6" s="10">
        <f t="shared" si="5"/>
        <v>8408</v>
      </c>
      <c r="H6" s="10">
        <f t="shared" si="6"/>
        <v>7007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446</v>
      </c>
      <c r="R6" s="2">
        <v>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351</v>
      </c>
      <c r="C7" s="4">
        <f t="shared" si="9"/>
        <v>421.2</v>
      </c>
      <c r="D7" s="4">
        <f t="shared" si="2"/>
        <v>505.43999999999994</v>
      </c>
      <c r="E7" s="5">
        <f t="shared" si="3"/>
        <v>3683000</v>
      </c>
      <c r="F7" s="10">
        <f t="shared" si="4"/>
        <v>10493</v>
      </c>
      <c r="G7" s="10">
        <f t="shared" si="5"/>
        <v>8744</v>
      </c>
      <c r="H7" s="10">
        <f t="shared" si="6"/>
        <v>7287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351</v>
      </c>
      <c r="R7" s="2">
        <v>3683000</v>
      </c>
      <c r="S7" s="8"/>
      <c r="T7" s="8"/>
    </row>
    <row r="8" spans="1:20" x14ac:dyDescent="0.25">
      <c r="A8" s="4">
        <f t="shared" si="0"/>
        <v>0</v>
      </c>
      <c r="B8" s="4">
        <f t="shared" si="1"/>
        <v>395.14643999999998</v>
      </c>
      <c r="C8" s="4">
        <f t="shared" si="9"/>
        <v>474.17572799999994</v>
      </c>
      <c r="D8" s="4">
        <f t="shared" si="2"/>
        <v>569.01087359999985</v>
      </c>
      <c r="E8" s="5">
        <f t="shared" si="3"/>
        <v>3100000</v>
      </c>
      <c r="F8" s="10">
        <f t="shared" si="4"/>
        <v>7845</v>
      </c>
      <c r="G8" s="10">
        <f t="shared" si="5"/>
        <v>6538</v>
      </c>
      <c r="H8" s="10">
        <f t="shared" si="6"/>
        <v>5448</v>
      </c>
      <c r="I8" s="4" t="e">
        <f>#REF!</f>
        <v>#REF!</v>
      </c>
      <c r="J8" s="4" t="str">
        <f t="shared" si="7"/>
        <v>01.03.24</v>
      </c>
      <c r="O8">
        <v>0</v>
      </c>
      <c r="P8">
        <f t="shared" si="8"/>
        <v>0</v>
      </c>
      <c r="Q8">
        <f>36.71*10.764</f>
        <v>395.14643999999998</v>
      </c>
      <c r="R8" s="2">
        <v>3100000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395.14643999999998</v>
      </c>
      <c r="C9" s="4">
        <f t="shared" si="9"/>
        <v>474.17572799999994</v>
      </c>
      <c r="D9" s="4">
        <f t="shared" si="2"/>
        <v>569.01087359999985</v>
      </c>
      <c r="E9" s="5">
        <f t="shared" si="3"/>
        <v>3200000</v>
      </c>
      <c r="F9" s="10">
        <f t="shared" si="4"/>
        <v>8098</v>
      </c>
      <c r="G9" s="10">
        <f t="shared" si="5"/>
        <v>6749</v>
      </c>
      <c r="H9" s="10">
        <f t="shared" si="6"/>
        <v>5624</v>
      </c>
      <c r="I9" s="4" t="e">
        <f>#REF!</f>
        <v>#REF!</v>
      </c>
      <c r="J9" s="4" t="str">
        <f t="shared" si="7"/>
        <v>23.08.24</v>
      </c>
      <c r="O9">
        <v>0</v>
      </c>
      <c r="P9">
        <f t="shared" si="8"/>
        <v>0</v>
      </c>
      <c r="Q9">
        <f>36.71*10.764</f>
        <v>395.14643999999998</v>
      </c>
      <c r="R9" s="2">
        <v>3200000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393.20891999999992</v>
      </c>
      <c r="C10" s="4">
        <f t="shared" si="9"/>
        <v>471.85070399999989</v>
      </c>
      <c r="D10" s="4">
        <f t="shared" si="2"/>
        <v>566.2208447999999</v>
      </c>
      <c r="E10" s="5">
        <f t="shared" si="3"/>
        <v>3886139</v>
      </c>
      <c r="F10" s="15">
        <f t="shared" si="4"/>
        <v>9883</v>
      </c>
      <c r="G10" s="10">
        <f t="shared" si="5"/>
        <v>8236</v>
      </c>
      <c r="H10" s="10">
        <f t="shared" si="6"/>
        <v>6863</v>
      </c>
      <c r="I10" s="4" t="e">
        <f>#REF!</f>
        <v>#REF!</v>
      </c>
      <c r="J10" s="4">
        <f t="shared" si="7"/>
        <v>36.529999999999994</v>
      </c>
      <c r="O10">
        <v>0</v>
      </c>
      <c r="P10">
        <f t="shared" si="8"/>
        <v>0</v>
      </c>
      <c r="Q10">
        <f>S10*10.764</f>
        <v>393.20891999999992</v>
      </c>
      <c r="R10" s="2">
        <v>3886139</v>
      </c>
      <c r="S10" s="8">
        <f>33.05+3.48</f>
        <v>36.529999999999994</v>
      </c>
      <c r="T10" s="8" t="s">
        <v>23</v>
      </c>
    </row>
    <row r="11" spans="1:20" x14ac:dyDescent="0.25">
      <c r="A11" s="4">
        <f t="shared" si="0"/>
        <v>0</v>
      </c>
      <c r="B11" s="4">
        <f t="shared" si="1"/>
        <v>388.79567999999995</v>
      </c>
      <c r="C11" s="4">
        <f t="shared" si="9"/>
        <v>466.5548159999999</v>
      </c>
      <c r="D11" s="4">
        <f t="shared" si="2"/>
        <v>559.86577919999991</v>
      </c>
      <c r="E11" s="5">
        <f t="shared" si="3"/>
        <v>3711881</v>
      </c>
      <c r="F11" s="15">
        <f t="shared" si="4"/>
        <v>9547</v>
      </c>
      <c r="G11" s="10">
        <f t="shared" si="5"/>
        <v>7956</v>
      </c>
      <c r="H11" s="10">
        <f t="shared" si="6"/>
        <v>6630</v>
      </c>
      <c r="I11" s="4" t="e">
        <f>#REF!</f>
        <v>#REF!</v>
      </c>
      <c r="J11" s="4">
        <f t="shared" si="7"/>
        <v>36.119999999999997</v>
      </c>
      <c r="O11">
        <v>0</v>
      </c>
      <c r="P11">
        <f t="shared" si="8"/>
        <v>0</v>
      </c>
      <c r="Q11">
        <f>S11*10.764</f>
        <v>388.79567999999995</v>
      </c>
      <c r="R11" s="2">
        <v>3711881</v>
      </c>
      <c r="S11" s="8">
        <f>32.64+3.48</f>
        <v>36.119999999999997</v>
      </c>
      <c r="T11" s="8" t="s">
        <v>24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8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368</v>
      </c>
      <c r="I18">
        <f>34.17*10.764</f>
        <v>367.80588</v>
      </c>
    </row>
    <row r="19" spans="7:24" x14ac:dyDescent="0.25">
      <c r="H19">
        <v>39</v>
      </c>
      <c r="I19">
        <f>3.63*10.764</f>
        <v>39.073319999999995</v>
      </c>
    </row>
    <row r="20" spans="7:24" x14ac:dyDescent="0.25">
      <c r="H20">
        <f>H19+H18</f>
        <v>407</v>
      </c>
    </row>
    <row r="21" spans="7:24" x14ac:dyDescent="0.25">
      <c r="G21" t="s">
        <v>15</v>
      </c>
      <c r="H21">
        <v>10200</v>
      </c>
    </row>
    <row r="22" spans="7:24" x14ac:dyDescent="0.25">
      <c r="G22" s="6" t="s">
        <v>16</v>
      </c>
      <c r="H22" s="6">
        <f>H21*H20</f>
        <v>4151400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3688119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221300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3939419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2024-12-14T05:21:06Z</dcterms:modified>
</cp:coreProperties>
</file>