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B\JAWAHAR NAGAR-2 BRANCH- GOREGAON (WEST)\Raunak Anand Maheshwari\"/>
    </mc:Choice>
  </mc:AlternateContent>
  <xr:revisionPtr revIDLastSave="0" documentId="13_ncr:1_{A53995F8-DCF7-47C1-BEE7-392483AA7D21}" xr6:coauthVersionLast="36" xr6:coauthVersionMax="45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1" sheetId="23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9" i="4" l="1"/>
  <c r="P20" i="4"/>
  <c r="Q20" i="4" s="1"/>
  <c r="P19" i="4"/>
  <c r="Q19" i="4" s="1"/>
  <c r="P18" i="4"/>
  <c r="Q18" i="4" s="1"/>
  <c r="P17" i="4"/>
  <c r="Q17" i="4" s="1"/>
  <c r="P16" i="4"/>
  <c r="Q16" i="4" s="1"/>
  <c r="P15" i="4"/>
  <c r="P14" i="4"/>
  <c r="P13" i="4"/>
  <c r="P3" i="4"/>
  <c r="P4" i="4"/>
  <c r="Q8" i="4"/>
  <c r="Q7" i="4"/>
  <c r="P6" i="4"/>
  <c r="P5" i="4"/>
  <c r="H33" i="4"/>
  <c r="I31" i="4"/>
  <c r="H42" i="4"/>
  <c r="P10" i="4" l="1"/>
  <c r="Q10" i="4" s="1"/>
  <c r="J10" i="4"/>
  <c r="Q9" i="4"/>
  <c r="J9" i="4"/>
  <c r="J8" i="4"/>
  <c r="J7" i="4"/>
  <c r="J6" i="4"/>
  <c r="J5" i="4"/>
  <c r="J4" i="4"/>
  <c r="J3" i="4"/>
  <c r="P21" i="4"/>
  <c r="Q21" i="4" s="1"/>
  <c r="J21" i="4"/>
  <c r="J20" i="4"/>
  <c r="J19" i="4"/>
  <c r="J18" i="4"/>
  <c r="J17" i="4"/>
  <c r="J16" i="4"/>
  <c r="Q15" i="4"/>
  <c r="J15" i="4"/>
  <c r="Q14" i="4"/>
  <c r="J14" i="4"/>
  <c r="Q13" i="4"/>
  <c r="J13" i="4"/>
  <c r="P22" i="4" l="1"/>
  <c r="Q22" i="4" s="1"/>
  <c r="B22" i="4" s="1"/>
  <c r="C22" i="4" s="1"/>
  <c r="D22" i="4" s="1"/>
  <c r="J22" i="4"/>
  <c r="I22" i="4"/>
  <c r="E22" i="4"/>
  <c r="A22" i="4"/>
  <c r="B21" i="4"/>
  <c r="C21" i="4" s="1"/>
  <c r="D21" i="4" s="1"/>
  <c r="I21" i="4"/>
  <c r="E21" i="4"/>
  <c r="A21" i="4"/>
  <c r="B20" i="4"/>
  <c r="C20" i="4" s="1"/>
  <c r="D20" i="4" s="1"/>
  <c r="I20" i="4"/>
  <c r="E20" i="4"/>
  <c r="A20" i="4"/>
  <c r="B19" i="4"/>
  <c r="C19" i="4" s="1"/>
  <c r="D19" i="4" s="1"/>
  <c r="I19" i="4"/>
  <c r="E19" i="4"/>
  <c r="A19" i="4"/>
  <c r="H22" i="4" l="1"/>
  <c r="H21" i="4"/>
  <c r="H19" i="4"/>
  <c r="H20" i="4"/>
  <c r="F19" i="4"/>
  <c r="F20" i="4"/>
  <c r="F21" i="4"/>
  <c r="F22" i="4"/>
  <c r="G19" i="4"/>
  <c r="G20" i="4"/>
  <c r="G21" i="4"/>
  <c r="G22" i="4"/>
  <c r="P11" i="4" l="1"/>
  <c r="Q11" i="4" s="1"/>
  <c r="J11" i="4"/>
  <c r="I10" i="4" l="1"/>
  <c r="E10" i="4"/>
  <c r="B10" i="4"/>
  <c r="C10" i="4" s="1"/>
  <c r="G10" i="4" l="1"/>
  <c r="D10" i="4"/>
  <c r="H10" i="4" s="1"/>
  <c r="F10" i="4"/>
  <c r="B18" i="4" l="1"/>
  <c r="C18" i="4" s="1"/>
  <c r="D18" i="4" s="1"/>
  <c r="I18" i="4"/>
  <c r="E18" i="4"/>
  <c r="A18" i="4"/>
  <c r="B17" i="4"/>
  <c r="C17" i="4" s="1"/>
  <c r="D17" i="4" s="1"/>
  <c r="I17" i="4"/>
  <c r="E17" i="4"/>
  <c r="A17" i="4"/>
  <c r="H18" i="4" l="1"/>
  <c r="H17" i="4"/>
  <c r="F18" i="4"/>
  <c r="G17" i="4"/>
  <c r="G18" i="4"/>
  <c r="F17" i="4"/>
  <c r="B11" i="4" l="1"/>
  <c r="C11" i="4" s="1"/>
  <c r="D11" i="4" s="1"/>
  <c r="I11" i="4"/>
  <c r="E11" i="4"/>
  <c r="A11" i="4"/>
  <c r="B9" i="4"/>
  <c r="C9" i="4" s="1"/>
  <c r="D9" i="4" s="1"/>
  <c r="I9" i="4"/>
  <c r="E9" i="4"/>
  <c r="A9" i="4"/>
  <c r="B8" i="4"/>
  <c r="C8" i="4" s="1"/>
  <c r="D8" i="4" s="1"/>
  <c r="I8" i="4"/>
  <c r="E8" i="4"/>
  <c r="A8" i="4"/>
  <c r="H11" i="4" l="1"/>
  <c r="H8" i="4"/>
  <c r="H9" i="4"/>
  <c r="F8" i="4"/>
  <c r="F9" i="4"/>
  <c r="F11" i="4"/>
  <c r="G8" i="4"/>
  <c r="G9" i="4"/>
  <c r="G11" i="4"/>
  <c r="I16" i="4" l="1"/>
  <c r="E16" i="4"/>
  <c r="I15" i="4"/>
  <c r="E15" i="4"/>
  <c r="I14" i="4"/>
  <c r="E14" i="4"/>
  <c r="I13" i="4"/>
  <c r="E13" i="4"/>
  <c r="I7" i="4"/>
  <c r="E7" i="4"/>
  <c r="I6" i="4"/>
  <c r="E6" i="4"/>
  <c r="I5" i="4"/>
  <c r="E5" i="4"/>
  <c r="I4" i="4"/>
  <c r="E4" i="4"/>
  <c r="I3" i="4"/>
  <c r="E3" i="4"/>
  <c r="B16" i="4" l="1"/>
  <c r="C16" i="4" s="1"/>
  <c r="A16" i="4"/>
  <c r="B15" i="4"/>
  <c r="C15" i="4" s="1"/>
  <c r="A15" i="4"/>
  <c r="B14" i="4"/>
  <c r="C14" i="4" s="1"/>
  <c r="A14" i="4"/>
  <c r="B13" i="4"/>
  <c r="C13" i="4" s="1"/>
  <c r="A13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G5" i="4" l="1"/>
  <c r="F13" i="4"/>
  <c r="F14" i="4"/>
  <c r="S28" i="4" s="1"/>
  <c r="F15" i="4"/>
  <c r="F16" i="4"/>
  <c r="F4" i="4"/>
  <c r="F5" i="4"/>
  <c r="F6" i="4"/>
  <c r="F3" i="4"/>
  <c r="B7" i="4"/>
  <c r="C7" i="4" s="1"/>
  <c r="D5" i="4" l="1"/>
  <c r="H5" i="4" s="1"/>
  <c r="D15" i="4"/>
  <c r="H15" i="4" s="1"/>
  <c r="G15" i="4"/>
  <c r="D14" i="4"/>
  <c r="H14" i="4" s="1"/>
  <c r="G14" i="4"/>
  <c r="F7" i="4"/>
  <c r="D16" i="4"/>
  <c r="H16" i="4" s="1"/>
  <c r="G16" i="4"/>
  <c r="D3" i="4"/>
  <c r="H3" i="4" s="1"/>
  <c r="G3" i="4"/>
  <c r="D4" i="4"/>
  <c r="H4" i="4" s="1"/>
  <c r="G4" i="4"/>
  <c r="D6" i="4"/>
  <c r="H6" i="4" s="1"/>
  <c r="G6" i="4"/>
  <c r="D13" i="4"/>
  <c r="H13" i="4" s="1"/>
  <c r="G13" i="4"/>
  <c r="D7" i="4" l="1"/>
  <c r="H7" i="4" s="1"/>
  <c r="G7" i="4"/>
</calcChain>
</file>

<file path=xl/sharedStrings.xml><?xml version="1.0" encoding="utf-8"?>
<sst xmlns="http://schemas.openxmlformats.org/spreadsheetml/2006/main" count="32" uniqueCount="29">
  <si>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</si>
  <si>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</si>
  <si>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</si>
  <si>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</si>
  <si>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</si>
  <si>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</si>
  <si>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</si>
  <si>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</si>
  <si>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</si>
  <si>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</si>
  <si>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</si>
  <si>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</si>
  <si>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</si>
  <si>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Address -</t>
  </si>
  <si>
    <t>INDEX-II</t>
  </si>
  <si>
    <t xml:space="preserve">Price Indicator </t>
  </si>
  <si>
    <t>av</t>
  </si>
  <si>
    <t>sd</t>
  </si>
  <si>
    <t>rd</t>
  </si>
  <si>
    <t>bua</t>
  </si>
  <si>
    <t>ca</t>
  </si>
  <si>
    <t>rate on ca</t>
  </si>
  <si>
    <t>fmv</t>
  </si>
  <si>
    <t>agreemertn  -27.11.24</t>
  </si>
  <si>
    <t>Flat no 809 8 th floor Building O, Buby Isle CHS Ltd Royal Palms Aarey Milk colony Goregaon East Mumbai 400065</t>
  </si>
  <si>
    <t>oc - 2013</t>
  </si>
  <si>
    <t>18.02.21</t>
  </si>
  <si>
    <t>15.01.24</t>
  </si>
  <si>
    <t>18.01.24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</si>
</sst>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2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name val="Arial Narrow"/>
      <family val="2"/>
    </font>
    <font>
      <b/>
      <sz val="11"/>
      <name val="Arial Narrow"/>
      <family val="2"/>
    </font>
    <font>
      <b/>
      <sz val="1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1"/>
      <color rgb="FF888282"/>
      <name val="Arial"/>
      <family val="2"/>
    </font>
    <font>
      <b/>
      <sz val="11"/>
      <color rgb="FFFF0000"/>
      <name val="Arial Narrow"/>
      <family val="2"/>
    </font>
    <font>
      <sz val="8"/>
      <name val="Calibri"/>
      <family val="2"/>
      <scheme val="minor"/>
    </font>
    <font>
      <b/>
      <sz val="11"/>
      <name val="Arial"/>
      <family val="2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  <font>
      <u/>
      <sz val="14"/>
      <name val="Calibri"/>
      <family val="2"/>
      <scheme val="minor"/>
    </font>
    <font>
      <u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6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2" fontId="1" fillId="2" borderId="0" xfId="0" applyNumberFormat="1" applyFont="1" applyFill="1" applyAlignment="1">
      <alignment wrapText="1"/>
    </xf>
    <xf numFmtId="2" fontId="1" fillId="2" borderId="0" xfId="0" applyNumberFormat="1" applyFont="1" applyFill="1"/>
    <xf numFmtId="2" fontId="0" fillId="0" borderId="0" xfId="0" applyNumberFormat="1"/>
    <xf numFmtId="0" fontId="0" fillId="2" borderId="0" xfId="0" applyFill="1"/>
    <xf numFmtId="2" fontId="0" fillId="0" borderId="0" xfId="0" applyNumberFormat="1" applyAlignment="1">
      <alignment wrapText="1"/>
    </xf>
    <xf numFmtId="0" fontId="5" fillId="0" borderId="1" xfId="0" applyFont="1" applyBorder="1"/>
    <xf numFmtId="43" fontId="5" fillId="0" borderId="1" xfId="0" applyNumberFormat="1" applyFont="1" applyBorder="1"/>
    <xf numFmtId="0" fontId="1" fillId="0" borderId="0" xfId="0" applyFont="1" applyFill="1"/>
    <xf numFmtId="2" fontId="1" fillId="0" borderId="0" xfId="0" applyNumberFormat="1" applyFont="1" applyFill="1"/>
    <xf numFmtId="0" fontId="0" fillId="0" borderId="0" xfId="0" applyFill="1"/>
    <xf numFmtId="2" fontId="0" fillId="0" borderId="0" xfId="0" applyNumberFormat="1" applyFill="1"/>
    <xf numFmtId="4" fontId="0" fillId="0" borderId="0" xfId="0" applyNumberFormat="1" applyFill="1"/>
    <xf numFmtId="0" fontId="7" fillId="0" borderId="1" xfId="1" applyNumberFormat="1" applyFont="1" applyFill="1" applyBorder="1"/>
    <xf numFmtId="0" fontId="8" fillId="0" borderId="1" xfId="1" applyNumberFormat="1" applyFont="1" applyFill="1" applyBorder="1" applyAlignment="1">
      <alignment wrapText="1"/>
    </xf>
    <xf numFmtId="0" fontId="0" fillId="0" borderId="1" xfId="0" applyBorder="1"/>
    <xf numFmtId="0" fontId="8" fillId="0" borderId="1" xfId="1" applyNumberFormat="1" applyFont="1" applyFill="1" applyBorder="1"/>
    <xf numFmtId="0" fontId="7" fillId="0" borderId="1" xfId="0" applyFont="1" applyBorder="1"/>
    <xf numFmtId="43" fontId="0" fillId="0" borderId="1" xfId="0" applyNumberFormat="1" applyBorder="1"/>
    <xf numFmtId="0" fontId="5" fillId="0" borderId="1" xfId="1" applyNumberFormat="1" applyFont="1" applyFill="1" applyBorder="1"/>
    <xf numFmtId="10" fontId="5" fillId="0" borderId="1" xfId="1" applyNumberFormat="1" applyFont="1" applyFill="1" applyBorder="1"/>
    <xf numFmtId="0" fontId="8" fillId="3" borderId="1" xfId="0" applyFont="1" applyFill="1" applyBorder="1"/>
    <xf numFmtId="43" fontId="2" fillId="3" borderId="1" xfId="0" applyNumberFormat="1" applyFont="1" applyFill="1" applyBorder="1"/>
    <xf numFmtId="43" fontId="9" fillId="3" borderId="1" xfId="0" applyNumberFormat="1" applyFont="1" applyFill="1" applyBorder="1"/>
    <xf numFmtId="0" fontId="5" fillId="0" borderId="0" xfId="0" applyFont="1" applyBorder="1"/>
    <xf numFmtId="43" fontId="5" fillId="0" borderId="0" xfId="0" applyNumberFormat="1" applyFont="1" applyBorder="1"/>
    <xf numFmtId="10" fontId="5" fillId="0" borderId="0" xfId="0" applyNumberFormat="1" applyFont="1" applyBorder="1"/>
    <xf numFmtId="0" fontId="11" fillId="0" borderId="0" xfId="0" applyFont="1" applyFill="1"/>
    <xf numFmtId="0" fontId="10" fillId="0" borderId="0" xfId="0" applyFont="1"/>
    <xf numFmtId="0" fontId="0" fillId="0" borderId="0" xfId="0" applyAlignment="1">
      <alignment horizontal="right"/>
    </xf>
    <xf numFmtId="0" fontId="5" fillId="0" borderId="0" xfId="0" applyFont="1" applyBorder="1" applyAlignment="1">
      <alignment horizontal="right"/>
    </xf>
    <xf numFmtId="0" fontId="0" fillId="4" borderId="1" xfId="0" applyFill="1" applyBorder="1"/>
    <xf numFmtId="0" fontId="1" fillId="4" borderId="0" xfId="0" applyFont="1" applyFill="1"/>
    <xf numFmtId="0" fontId="13" fillId="0" borderId="1" xfId="1" applyNumberFormat="1" applyFont="1" applyFill="1" applyBorder="1" applyAlignment="1">
      <alignment wrapText="1"/>
    </xf>
    <xf numFmtId="43" fontId="13" fillId="0" borderId="1" xfId="0" applyNumberFormat="1" applyFont="1" applyBorder="1"/>
    <xf numFmtId="0" fontId="16" fillId="0" borderId="0" xfId="0" applyFont="1"/>
    <xf numFmtId="2" fontId="16" fillId="0" borderId="0" xfId="0" applyNumberFormat="1" applyFont="1"/>
    <xf numFmtId="0" fontId="9" fillId="0" borderId="0" xfId="0" applyFont="1" applyFill="1"/>
    <xf numFmtId="43" fontId="9" fillId="0" borderId="0" xfId="1" applyFont="1" applyFill="1"/>
    <xf numFmtId="0" fontId="16" fillId="0" borderId="0" xfId="0" applyFont="1" applyFill="1"/>
    <xf numFmtId="43" fontId="16" fillId="0" borderId="0" xfId="1" applyFont="1" applyFill="1"/>
    <xf numFmtId="2" fontId="16" fillId="0" borderId="0" xfId="0" applyNumberFormat="1" applyFont="1" applyFill="1"/>
    <xf numFmtId="0" fontId="17" fillId="0" borderId="0" xfId="0" applyFont="1" applyFill="1"/>
    <xf numFmtId="43" fontId="16" fillId="0" borderId="0" xfId="0" applyNumberFormat="1" applyFont="1" applyFill="1"/>
    <xf numFmtId="0" fontId="18" fillId="0" borderId="0" xfId="0" applyFont="1" applyFill="1"/>
    <xf numFmtId="43" fontId="19" fillId="0" borderId="0" xfId="0" applyNumberFormat="1" applyFont="1" applyFill="1"/>
    <xf numFmtId="2" fontId="16" fillId="0" borderId="0" xfId="0" applyNumberFormat="1" applyFont="1" applyFill="1" applyAlignment="1"/>
    <xf numFmtId="2" fontId="9" fillId="0" borderId="0" xfId="0" applyNumberFormat="1" applyFont="1" applyFill="1"/>
    <xf numFmtId="0" fontId="12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4" fontId="1" fillId="2" borderId="0" xfId="0" applyNumberFormat="1" applyFont="1" applyFill="1"/>
    <xf numFmtId="0" fontId="11" fillId="2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275167</xdr:colOff>
      <xdr:row>51</xdr:row>
      <xdr:rowOff>87136</xdr:rowOff>
    </xdr:from>
    <xdr:to>
      <xdr:col>9</xdr:col>
      <xdr:colOff>543360</xdr:colOff>
      <xdr:row>72</xdr:row>
      <xdr:rowOff>158750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42D0CB6-37F2-4633-92E3-CA6C96422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167" y="11136136"/>
          <a:ext cx="10258860" cy="40721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23</xdr:col>
      <xdr:colOff>363192</xdr:colOff>
      <xdr:row>46</xdr:row>
      <xdr:rowOff>67881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B809BB4-6C83-4266-9C5B-0EF3E066F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90500"/>
          <a:ext cx="8897592" cy="8640381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3</xdr:row>
      <xdr:rowOff>0</xdr:rowOff>
    </xdr:from>
    <xdr:to>
      <xdr:col>38</xdr:col>
      <xdr:colOff>420350</xdr:colOff>
      <xdr:row>48</xdr:row>
      <xdr:rowOff>144091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D84DDCD-1AD6-4086-BD8E-0AA53A518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30400" y="571500"/>
          <a:ext cx="8954750" cy="871659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48</xdr:row>
      <xdr:rowOff>0</xdr:rowOff>
    </xdr:from>
    <xdr:to>
      <xdr:col>24</xdr:col>
      <xdr:colOff>363192</xdr:colOff>
      <xdr:row>93</xdr:row>
      <xdr:rowOff>105986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168D1A0-EFCD-4337-B6FB-797B12923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0" y="9144000"/>
          <a:ext cx="8897592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16</xdr:col>
      <xdr:colOff>39331</xdr:colOff>
      <xdr:row>47</xdr:row>
      <xdr:rowOff>29791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B6E74F7-E94C-468D-A118-95F64D111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" y="0"/>
          <a:ext cx="8821381" cy="8716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46</xdr:row>
      <xdr:rowOff>0</xdr:rowOff>
    </xdr:from>
    <xdr:to>
      <xdr:col>15</xdr:col>
      <xdr:colOff>401297</xdr:colOff>
      <xdr:row>91</xdr:row>
      <xdr:rowOff>39302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BACAC28-C288-4373-A5FD-3FA741399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763000"/>
          <a:ext cx="8935697" cy="8611802"/>
        </a:xfrm>
        <a:prstGeom prst="rect">
          <a:avLst/>
        </a:prstGeom>
      </xdr:spPr>
    </xdr:pic>
    <xdr:clientData/>
  </xdr:twoCellAnchor>
  <xdr:twoCellAnchor editAs="oneCell">
    <xdr:from>
      <xdr:col>12</xdr:col>
      <xdr:colOff>390525</xdr:colOff>
      <xdr:row>0</xdr:row>
      <xdr:rowOff>0</xdr:rowOff>
    </xdr:from>
    <xdr:to>
      <xdr:col>27</xdr:col>
      <xdr:colOff>125064</xdr:colOff>
      <xdr:row>45</xdr:row>
      <xdr:rowOff>86933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1B487EA-D169-4ECA-8C0A-2FF670E4A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05725" y="0"/>
          <a:ext cx="8878539" cy="8659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401297</xdr:colOff>
      <xdr:row>45</xdr:row>
      <xdr:rowOff>48828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17C31D5-67FE-481E-8733-57742B60E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8935697" cy="8621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43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4C7FB5-7DCE-40C6-92D5-F8EEC4452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3534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49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6444D9-5B60-4543-8C68-97BC95C3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1249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43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7AD37D5-FF50-4432-A0E9-AAAA5C986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353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7"/>
  <sheetViews>
    <sheetView tabSelected="1" topLeftCell="C1" zoomScale="90" zoomScaleNormal="90" workbookViewId="0">
      <selection activeCell="J30" sqref="J30"/>
    </sheetView>
  </sheetViews>
  <sheetFormatPr defaultRowHeight="15" x14ac:dyDescent="0.25"/>
  <cols>
    <col min="1" max="1" width="4.28515625" customWidth="1"/>
    <col min="2" max="2" width="11.140625" bestFit="1" customWidth="1"/>
    <col min="3" max="3" width="31" customWidth="1"/>
    <col min="4" max="4" width="18.140625" customWidth="1"/>
    <col min="5" max="5" width="14.85546875" customWidth="1"/>
    <col min="6" max="6" width="23" customWidth="1"/>
    <col min="7" max="7" width="17.28515625" customWidth="1"/>
    <col min="8" max="8" width="13" style="13" customWidth="1"/>
    <col min="9" max="9" width="17.140625" customWidth="1"/>
    <col min="10" max="10" width="9.85546875" customWidth="1"/>
    <col min="11" max="12" width="9.140625" hidden="1" customWidth="1"/>
    <col min="13" max="13" width="6.28515625" customWidth="1"/>
    <col min="14" max="14" width="5" customWidth="1"/>
    <col min="15" max="15" width="15" customWidth="1"/>
    <col min="16" max="16" width="10.7109375" customWidth="1"/>
    <col min="17" max="17" width="10.7109375" style="13" customWidth="1"/>
    <col min="18" max="18" width="16" customWidth="1"/>
    <col min="19" max="19" width="8.85546875" customWidth="1"/>
  </cols>
  <sheetData>
    <row r="1" spans="1:19" s="1" customFormat="1" ht="4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11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5" t="s">
        <v>6</v>
      </c>
      <c r="R1" s="1" t="s">
        <v>1</v>
      </c>
      <c r="S1" s="1" t="s">
        <v>3</v>
      </c>
    </row>
    <row r="2" spans="1:19" s="1" customFormat="1" ht="18.75" x14ac:dyDescent="0.3">
      <c r="A2" s="3"/>
      <c r="B2" s="3"/>
      <c r="C2" s="3"/>
      <c r="D2" s="3"/>
      <c r="E2" s="3"/>
      <c r="F2" s="7"/>
      <c r="G2" s="37" t="s">
        <v>15</v>
      </c>
      <c r="H2" s="11"/>
      <c r="I2" s="3"/>
      <c r="J2" s="4"/>
      <c r="K2"/>
      <c r="L2"/>
      <c r="M2"/>
      <c r="N2"/>
      <c r="O2"/>
      <c r="P2"/>
      <c r="Q2" s="13"/>
      <c r="R2" s="2"/>
    </row>
    <row r="3" spans="1:19" s="20" customFormat="1" x14ac:dyDescent="0.25">
      <c r="A3" s="18">
        <f t="shared" ref="A3:A16" si="0">N3</f>
        <v>0</v>
      </c>
      <c r="B3" s="18">
        <f t="shared" ref="B3:B16" si="1">Q3</f>
        <v>230</v>
      </c>
      <c r="C3" s="18">
        <f>B3*1.2</f>
        <v>276</v>
      </c>
      <c r="D3" s="18">
        <f t="shared" ref="D3:D16" si="2">C3*1.2</f>
        <v>331.2</v>
      </c>
      <c r="E3" s="60">
        <f t="shared" ref="E3:E16" si="3">R3</f>
        <v>3000000</v>
      </c>
      <c r="F3" s="42">
        <f t="shared" ref="F3:F16" si="4">ROUND((E3/B3),0)</f>
        <v>13043</v>
      </c>
      <c r="G3" s="8">
        <f t="shared" ref="G3:G16" si="5">ROUND((E3/C3),0)</f>
        <v>10870</v>
      </c>
      <c r="H3" s="19">
        <f t="shared" ref="H3:H16" si="6">ROUND((E3/D3),0)</f>
        <v>9058</v>
      </c>
      <c r="I3" s="18" t="e">
        <f>#REF!</f>
        <v>#REF!</v>
      </c>
      <c r="J3" s="4">
        <f t="shared" ref="J3:J10" si="7">S3</f>
        <v>0</v>
      </c>
      <c r="K3"/>
      <c r="L3"/>
      <c r="M3"/>
      <c r="N3"/>
      <c r="O3">
        <v>0</v>
      </c>
      <c r="P3">
        <f t="shared" ref="P3:P8" si="8">O3/1.2</f>
        <v>0</v>
      </c>
      <c r="Q3" s="13">
        <v>230</v>
      </c>
      <c r="R3" s="2">
        <v>3000000</v>
      </c>
    </row>
    <row r="4" spans="1:19" s="20" customFormat="1" x14ac:dyDescent="0.25">
      <c r="A4" s="18">
        <f t="shared" si="0"/>
        <v>0</v>
      </c>
      <c r="B4" s="18">
        <f t="shared" si="1"/>
        <v>227</v>
      </c>
      <c r="C4" s="18">
        <f t="shared" ref="C4:C16" si="9">B4*1.2</f>
        <v>272.39999999999998</v>
      </c>
      <c r="D4" s="18">
        <f t="shared" si="2"/>
        <v>326.87999999999994</v>
      </c>
      <c r="E4" s="60">
        <f t="shared" si="3"/>
        <v>4300000</v>
      </c>
      <c r="F4" s="8">
        <f t="shared" si="4"/>
        <v>18943</v>
      </c>
      <c r="G4" s="8">
        <f t="shared" si="5"/>
        <v>15786</v>
      </c>
      <c r="H4" s="19">
        <f t="shared" si="6"/>
        <v>13155</v>
      </c>
      <c r="I4" s="18" t="e">
        <f>#REF!</f>
        <v>#REF!</v>
      </c>
      <c r="J4" s="4">
        <f t="shared" si="7"/>
        <v>0</v>
      </c>
      <c r="K4"/>
      <c r="L4"/>
      <c r="M4"/>
      <c r="N4"/>
      <c r="O4">
        <v>0</v>
      </c>
      <c r="P4">
        <f t="shared" si="8"/>
        <v>0</v>
      </c>
      <c r="Q4" s="13">
        <v>227</v>
      </c>
      <c r="R4" s="2">
        <v>4300000</v>
      </c>
    </row>
    <row r="5" spans="1:19" s="20" customFormat="1" x14ac:dyDescent="0.25">
      <c r="A5" s="18">
        <f t="shared" si="0"/>
        <v>0</v>
      </c>
      <c r="B5" s="18">
        <f t="shared" si="1"/>
        <v>250</v>
      </c>
      <c r="C5" s="18">
        <f t="shared" si="9"/>
        <v>300</v>
      </c>
      <c r="D5" s="18">
        <f t="shared" si="2"/>
        <v>360</v>
      </c>
      <c r="E5" s="60">
        <f t="shared" si="3"/>
        <v>3000000</v>
      </c>
      <c r="F5" s="8">
        <f t="shared" si="4"/>
        <v>12000</v>
      </c>
      <c r="G5" s="8">
        <f t="shared" si="5"/>
        <v>10000</v>
      </c>
      <c r="H5" s="19">
        <f t="shared" si="6"/>
        <v>8333</v>
      </c>
      <c r="I5" s="18" t="e">
        <f>#REF!</f>
        <v>#REF!</v>
      </c>
      <c r="J5" s="4">
        <f t="shared" si="7"/>
        <v>0</v>
      </c>
      <c r="K5"/>
      <c r="L5"/>
      <c r="M5"/>
      <c r="N5"/>
      <c r="O5">
        <v>0</v>
      </c>
      <c r="P5">
        <f t="shared" si="8"/>
        <v>0</v>
      </c>
      <c r="Q5" s="13">
        <v>250</v>
      </c>
      <c r="R5" s="2">
        <v>3000000</v>
      </c>
    </row>
    <row r="6" spans="1:19" s="20" customFormat="1" x14ac:dyDescent="0.25">
      <c r="A6" s="18">
        <f t="shared" si="0"/>
        <v>0</v>
      </c>
      <c r="B6" s="18">
        <f t="shared" si="1"/>
        <v>230</v>
      </c>
      <c r="C6" s="18">
        <f t="shared" si="9"/>
        <v>276</v>
      </c>
      <c r="D6" s="18">
        <f t="shared" si="2"/>
        <v>331.2</v>
      </c>
      <c r="E6" s="60">
        <f t="shared" si="3"/>
        <v>3300000</v>
      </c>
      <c r="F6" s="42">
        <f t="shared" si="4"/>
        <v>14348</v>
      </c>
      <c r="G6" s="8">
        <f t="shared" si="5"/>
        <v>11957</v>
      </c>
      <c r="H6" s="19">
        <f t="shared" si="6"/>
        <v>9964</v>
      </c>
      <c r="I6" s="18" t="e">
        <f>#REF!</f>
        <v>#REF!</v>
      </c>
      <c r="J6" s="4">
        <f t="shared" si="7"/>
        <v>0</v>
      </c>
      <c r="K6"/>
      <c r="L6"/>
      <c r="M6"/>
      <c r="N6"/>
      <c r="O6">
        <v>0</v>
      </c>
      <c r="P6">
        <f t="shared" si="8"/>
        <v>0</v>
      </c>
      <c r="Q6" s="13">
        <v>230</v>
      </c>
      <c r="R6" s="2">
        <v>3300000</v>
      </c>
    </row>
    <row r="7" spans="1:19" s="20" customFormat="1" x14ac:dyDescent="0.25">
      <c r="A7" s="18">
        <f t="shared" si="0"/>
        <v>0</v>
      </c>
      <c r="B7" s="18">
        <f t="shared" si="1"/>
        <v>283.33333333333337</v>
      </c>
      <c r="C7" s="18">
        <f t="shared" si="9"/>
        <v>340.00000000000006</v>
      </c>
      <c r="D7" s="18">
        <f t="shared" si="2"/>
        <v>408.00000000000006</v>
      </c>
      <c r="E7" s="60">
        <f t="shared" si="3"/>
        <v>3400000</v>
      </c>
      <c r="F7" s="8">
        <f t="shared" si="4"/>
        <v>12000</v>
      </c>
      <c r="G7" s="8">
        <f t="shared" si="5"/>
        <v>10000</v>
      </c>
      <c r="H7" s="19">
        <f t="shared" si="6"/>
        <v>8333</v>
      </c>
      <c r="I7" s="18" t="e">
        <f>#REF!</f>
        <v>#REF!</v>
      </c>
      <c r="J7" s="4">
        <f t="shared" si="7"/>
        <v>0</v>
      </c>
      <c r="K7"/>
      <c r="L7"/>
      <c r="M7"/>
      <c r="N7"/>
      <c r="O7">
        <v>0</v>
      </c>
      <c r="P7">
        <v>340</v>
      </c>
      <c r="Q7" s="13">
        <f t="shared" ref="Q5:Q8" si="10">P7/1.2</f>
        <v>283.33333333333337</v>
      </c>
      <c r="R7" s="2">
        <v>3400000</v>
      </c>
    </row>
    <row r="8" spans="1:19" s="20" customFormat="1" x14ac:dyDescent="0.25">
      <c r="A8" s="18">
        <f t="shared" ref="A8:A11" si="11">N8</f>
        <v>0</v>
      </c>
      <c r="B8" s="18">
        <f t="shared" ref="B8:B11" si="12">Q8</f>
        <v>189.16666666666669</v>
      </c>
      <c r="C8" s="18">
        <f t="shared" ref="C8:C11" si="13">B8*1.2</f>
        <v>227.00000000000003</v>
      </c>
      <c r="D8" s="18">
        <f t="shared" ref="D8:D11" si="14">C8*1.2</f>
        <v>272.40000000000003</v>
      </c>
      <c r="E8" s="60">
        <f t="shared" ref="E8:E11" si="15">R8</f>
        <v>3500000</v>
      </c>
      <c r="F8" s="8">
        <f t="shared" ref="F8:F11" si="16">ROUND((E8/B8),0)</f>
        <v>18502</v>
      </c>
      <c r="G8" s="8">
        <f t="shared" ref="G8:G11" si="17">ROUND((E8/C8),0)</f>
        <v>15419</v>
      </c>
      <c r="H8" s="19">
        <f t="shared" ref="H8:H11" si="18">ROUND((E8/D8),0)</f>
        <v>12849</v>
      </c>
      <c r="I8" s="18" t="e">
        <f>#REF!</f>
        <v>#REF!</v>
      </c>
      <c r="J8" s="4">
        <f t="shared" si="7"/>
        <v>0</v>
      </c>
      <c r="K8"/>
      <c r="L8"/>
      <c r="M8"/>
      <c r="N8"/>
      <c r="O8">
        <v>0</v>
      </c>
      <c r="P8">
        <v>227</v>
      </c>
      <c r="Q8" s="13">
        <f t="shared" si="10"/>
        <v>189.16666666666669</v>
      </c>
      <c r="R8" s="2">
        <v>3500000</v>
      </c>
    </row>
    <row r="9" spans="1:19" s="20" customFormat="1" x14ac:dyDescent="0.25">
      <c r="A9" s="18">
        <f t="shared" si="11"/>
        <v>0</v>
      </c>
      <c r="B9" s="18">
        <f t="shared" si="12"/>
        <v>0</v>
      </c>
      <c r="C9" s="18">
        <f t="shared" si="13"/>
        <v>0</v>
      </c>
      <c r="D9" s="18">
        <f t="shared" si="14"/>
        <v>0</v>
      </c>
      <c r="E9" s="60">
        <f t="shared" si="15"/>
        <v>0</v>
      </c>
      <c r="F9" s="8" t="e">
        <f t="shared" si="16"/>
        <v>#DIV/0!</v>
      </c>
      <c r="G9" s="8" t="e">
        <f t="shared" si="17"/>
        <v>#DIV/0!</v>
      </c>
      <c r="H9" s="19" t="e">
        <f t="shared" si="18"/>
        <v>#DIV/0!</v>
      </c>
      <c r="I9" s="18" t="e">
        <f>#REF!</f>
        <v>#REF!</v>
      </c>
      <c r="J9" s="4">
        <f t="shared" si="7"/>
        <v>0</v>
      </c>
      <c r="K9"/>
      <c r="L9"/>
      <c r="M9"/>
      <c r="N9"/>
      <c r="O9">
        <v>0</v>
      </c>
      <c r="P9">
        <f t="shared" ref="P3:P10" si="19">O9/1.2</f>
        <v>0</v>
      </c>
      <c r="Q9" s="13">
        <f t="shared" ref="Q4:Q10" si="20">P9/1.2</f>
        <v>0</v>
      </c>
      <c r="R9" s="2">
        <v>0</v>
      </c>
    </row>
    <row r="10" spans="1:19" s="20" customFormat="1" x14ac:dyDescent="0.25">
      <c r="A10" s="18"/>
      <c r="B10" s="18">
        <f t="shared" ref="B10" si="21">Q10</f>
        <v>0</v>
      </c>
      <c r="C10" s="18">
        <f t="shared" ref="C10" si="22">B10*1.2</f>
        <v>0</v>
      </c>
      <c r="D10" s="18">
        <f t="shared" ref="D10" si="23">C10*1.2</f>
        <v>0</v>
      </c>
      <c r="E10" s="60">
        <f t="shared" ref="E10" si="24">R10</f>
        <v>0</v>
      </c>
      <c r="F10" s="8" t="e">
        <f t="shared" ref="F10" si="25">ROUND((E10/B10),0)</f>
        <v>#DIV/0!</v>
      </c>
      <c r="G10" s="8" t="e">
        <f t="shared" ref="G10" si="26">ROUND((E10/C10),0)</f>
        <v>#DIV/0!</v>
      </c>
      <c r="H10" s="19" t="e">
        <f t="shared" ref="H10" si="27">ROUND((E10/D10),0)</f>
        <v>#DIV/0!</v>
      </c>
      <c r="I10" s="18" t="e">
        <f>#REF!</f>
        <v>#REF!</v>
      </c>
      <c r="J10" s="4">
        <f t="shared" si="7"/>
        <v>0</v>
      </c>
      <c r="K10"/>
      <c r="L10"/>
      <c r="M10"/>
      <c r="N10"/>
      <c r="O10">
        <v>0</v>
      </c>
      <c r="P10">
        <f t="shared" si="19"/>
        <v>0</v>
      </c>
      <c r="Q10" s="13">
        <f t="shared" si="20"/>
        <v>0</v>
      </c>
      <c r="R10" s="2">
        <v>0</v>
      </c>
    </row>
    <row r="11" spans="1:19" s="20" customFormat="1" x14ac:dyDescent="0.25">
      <c r="A11" s="18">
        <f t="shared" si="11"/>
        <v>0</v>
      </c>
      <c r="B11" s="18">
        <f t="shared" si="12"/>
        <v>0</v>
      </c>
      <c r="C11" s="18">
        <f t="shared" si="13"/>
        <v>0</v>
      </c>
      <c r="D11" s="18">
        <f t="shared" si="14"/>
        <v>0</v>
      </c>
      <c r="E11" s="60">
        <f t="shared" si="15"/>
        <v>0</v>
      </c>
      <c r="F11" s="8" t="e">
        <f t="shared" si="16"/>
        <v>#DIV/0!</v>
      </c>
      <c r="G11" s="8" t="e">
        <f t="shared" si="17"/>
        <v>#DIV/0!</v>
      </c>
      <c r="H11" s="19" t="e">
        <f t="shared" si="18"/>
        <v>#DIV/0!</v>
      </c>
      <c r="I11" s="18" t="e">
        <f>#REF!</f>
        <v>#REF!</v>
      </c>
      <c r="J11" s="4">
        <f t="shared" ref="J11" si="28">S11</f>
        <v>0</v>
      </c>
      <c r="K11"/>
      <c r="L11"/>
      <c r="M11"/>
      <c r="N11"/>
      <c r="O11">
        <v>0</v>
      </c>
      <c r="P11">
        <f t="shared" ref="P11" si="29">O11/1.2</f>
        <v>0</v>
      </c>
      <c r="Q11" s="13">
        <f t="shared" ref="Q11" si="30">P11/1.2</f>
        <v>0</v>
      </c>
      <c r="R11" s="2">
        <v>0</v>
      </c>
    </row>
    <row r="12" spans="1:19" s="20" customFormat="1" ht="18.75" x14ac:dyDescent="0.3">
      <c r="A12" s="18"/>
      <c r="B12" s="18"/>
      <c r="C12" s="18"/>
      <c r="D12" s="18"/>
      <c r="E12" s="60"/>
      <c r="F12" s="8"/>
      <c r="G12" s="61" t="s">
        <v>14</v>
      </c>
      <c r="H12" s="19"/>
      <c r="I12" s="18"/>
      <c r="J12" s="18"/>
      <c r="Q12" s="21"/>
      <c r="R12" s="22"/>
    </row>
    <row r="13" spans="1:19" s="20" customFormat="1" x14ac:dyDescent="0.25">
      <c r="A13" s="18">
        <f t="shared" si="0"/>
        <v>0</v>
      </c>
      <c r="B13" s="18">
        <f t="shared" si="1"/>
        <v>238.60200000000003</v>
      </c>
      <c r="C13" s="18">
        <f t="shared" si="9"/>
        <v>286.32240000000002</v>
      </c>
      <c r="D13" s="18">
        <f t="shared" si="2"/>
        <v>343.58688000000001</v>
      </c>
      <c r="E13" s="60">
        <f t="shared" si="3"/>
        <v>4000000</v>
      </c>
      <c r="F13" s="8">
        <f t="shared" si="4"/>
        <v>16764</v>
      </c>
      <c r="G13" s="8">
        <f t="shared" si="5"/>
        <v>13970</v>
      </c>
      <c r="H13" s="19">
        <f t="shared" si="6"/>
        <v>11642</v>
      </c>
      <c r="I13" s="18" t="e">
        <f>#REF!</f>
        <v>#REF!</v>
      </c>
      <c r="J13" s="4" t="str">
        <f t="shared" ref="J13:J21" si="31">S13</f>
        <v>18.02.21</v>
      </c>
      <c r="K13"/>
      <c r="L13"/>
      <c r="M13"/>
      <c r="N13"/>
      <c r="O13">
        <v>0</v>
      </c>
      <c r="P13">
        <f>26.6*10.764</f>
        <v>286.32240000000002</v>
      </c>
      <c r="Q13" s="13">
        <f t="shared" ref="Q13:Q21" si="32">P13/1.2</f>
        <v>238.60200000000003</v>
      </c>
      <c r="R13" s="2">
        <v>4000000</v>
      </c>
      <c r="S13" s="20" t="s">
        <v>26</v>
      </c>
    </row>
    <row r="14" spans="1:19" s="20" customFormat="1" x14ac:dyDescent="0.25">
      <c r="A14" s="18">
        <f t="shared" si="0"/>
        <v>0</v>
      </c>
      <c r="B14" s="18">
        <f t="shared" si="1"/>
        <v>238.60200000000003</v>
      </c>
      <c r="C14" s="18">
        <f t="shared" si="9"/>
        <v>286.32240000000002</v>
      </c>
      <c r="D14" s="18">
        <f t="shared" si="2"/>
        <v>343.58688000000001</v>
      </c>
      <c r="E14" s="60">
        <f t="shared" si="3"/>
        <v>3100000</v>
      </c>
      <c r="F14" s="42">
        <f t="shared" si="4"/>
        <v>12992</v>
      </c>
      <c r="G14" s="8">
        <f t="shared" si="5"/>
        <v>10827</v>
      </c>
      <c r="H14" s="19">
        <f t="shared" si="6"/>
        <v>9022</v>
      </c>
      <c r="I14" s="18" t="e">
        <f>#REF!</f>
        <v>#REF!</v>
      </c>
      <c r="J14" s="4" t="str">
        <f t="shared" si="31"/>
        <v>15.01.24</v>
      </c>
      <c r="K14"/>
      <c r="L14"/>
      <c r="M14"/>
      <c r="N14"/>
      <c r="O14">
        <v>0</v>
      </c>
      <c r="P14">
        <f>26.6*10.764</f>
        <v>286.32240000000002</v>
      </c>
      <c r="Q14" s="13">
        <f t="shared" si="32"/>
        <v>238.60200000000003</v>
      </c>
      <c r="R14" s="2">
        <v>3100000</v>
      </c>
      <c r="S14" s="20" t="s">
        <v>27</v>
      </c>
    </row>
    <row r="15" spans="1:19" s="20" customFormat="1" x14ac:dyDescent="0.25">
      <c r="A15" s="18">
        <f t="shared" si="0"/>
        <v>0</v>
      </c>
      <c r="B15" s="18">
        <f t="shared" si="1"/>
        <v>238.60200000000003</v>
      </c>
      <c r="C15" s="18">
        <f t="shared" si="9"/>
        <v>286.32240000000002</v>
      </c>
      <c r="D15" s="18">
        <f t="shared" si="2"/>
        <v>343.58688000000001</v>
      </c>
      <c r="E15" s="60">
        <f t="shared" si="3"/>
        <v>2900000</v>
      </c>
      <c r="F15" s="42">
        <f t="shared" si="4"/>
        <v>12154</v>
      </c>
      <c r="G15" s="8">
        <f t="shared" si="5"/>
        <v>10128</v>
      </c>
      <c r="H15" s="19">
        <f t="shared" si="6"/>
        <v>8440</v>
      </c>
      <c r="I15" s="18" t="e">
        <f>#REF!</f>
        <v>#REF!</v>
      </c>
      <c r="J15" s="4" t="str">
        <f t="shared" si="31"/>
        <v>18.01.24</v>
      </c>
      <c r="K15"/>
      <c r="L15"/>
      <c r="M15"/>
      <c r="N15"/>
      <c r="O15">
        <v>0</v>
      </c>
      <c r="P15">
        <f>26.6*10.764</f>
        <v>286.32240000000002</v>
      </c>
      <c r="Q15" s="13">
        <f t="shared" si="32"/>
        <v>238.60200000000003</v>
      </c>
      <c r="R15" s="2">
        <v>2900000</v>
      </c>
      <c r="S15" s="20" t="s">
        <v>28</v>
      </c>
    </row>
    <row r="16" spans="1:19" s="20" customFormat="1" x14ac:dyDescent="0.25">
      <c r="A16" s="18">
        <f t="shared" si="0"/>
        <v>0</v>
      </c>
      <c r="B16" s="18">
        <f t="shared" si="1"/>
        <v>0</v>
      </c>
      <c r="C16" s="18">
        <f t="shared" si="9"/>
        <v>0</v>
      </c>
      <c r="D16" s="18">
        <f t="shared" si="2"/>
        <v>0</v>
      </c>
      <c r="E16" s="60">
        <f t="shared" si="3"/>
        <v>0</v>
      </c>
      <c r="F16" s="8" t="e">
        <f t="shared" si="4"/>
        <v>#DIV/0!</v>
      </c>
      <c r="G16" s="8" t="e">
        <f t="shared" si="5"/>
        <v>#DIV/0!</v>
      </c>
      <c r="H16" s="19" t="e">
        <f t="shared" si="6"/>
        <v>#DIV/0!</v>
      </c>
      <c r="I16" s="18" t="e">
        <f>#REF!</f>
        <v>#REF!</v>
      </c>
      <c r="J16" s="4">
        <f t="shared" si="31"/>
        <v>0</v>
      </c>
      <c r="K16"/>
      <c r="L16"/>
      <c r="M16"/>
      <c r="N16"/>
      <c r="O16">
        <v>0</v>
      </c>
      <c r="P16">
        <f t="shared" ref="P16:P20" si="33">O16/1.2</f>
        <v>0</v>
      </c>
      <c r="Q16" s="13">
        <f t="shared" ref="Q16:Q20" si="34">P16/1.2</f>
        <v>0</v>
      </c>
      <c r="R16" s="2">
        <v>0</v>
      </c>
      <c r="S16" s="14"/>
    </row>
    <row r="17" spans="1:26" x14ac:dyDescent="0.25">
      <c r="A17" s="4">
        <f t="shared" ref="A17:A18" si="35">N17</f>
        <v>0</v>
      </c>
      <c r="B17" s="4">
        <f t="shared" ref="B17:B18" si="36">Q17</f>
        <v>0</v>
      </c>
      <c r="C17" s="4">
        <f t="shared" ref="C17:C18" si="37">B17*1.2</f>
        <v>0</v>
      </c>
      <c r="D17" s="4">
        <f t="shared" ref="D17:D18" si="38">C17*1.2</f>
        <v>0</v>
      </c>
      <c r="E17" s="60">
        <f t="shared" ref="E17:E18" si="39">R17</f>
        <v>0</v>
      </c>
      <c r="F17" s="8" t="e">
        <f t="shared" ref="F17:F18" si="40">ROUND((E17/B17),0)</f>
        <v>#DIV/0!</v>
      </c>
      <c r="G17" s="8" t="e">
        <f t="shared" ref="G17:G18" si="41">ROUND((E17/C17),0)</f>
        <v>#DIV/0!</v>
      </c>
      <c r="H17" s="12" t="e">
        <f t="shared" ref="H17:H18" si="42">ROUND((E17/D17),0)</f>
        <v>#DIV/0!</v>
      </c>
      <c r="I17" s="4" t="e">
        <f>#REF!</f>
        <v>#REF!</v>
      </c>
      <c r="J17" s="4">
        <f t="shared" si="31"/>
        <v>0</v>
      </c>
      <c r="O17">
        <v>0</v>
      </c>
      <c r="P17">
        <f t="shared" si="33"/>
        <v>0</v>
      </c>
      <c r="Q17" s="13">
        <f t="shared" si="34"/>
        <v>0</v>
      </c>
      <c r="R17" s="2">
        <v>0</v>
      </c>
      <c r="S17" s="14"/>
      <c r="T17" s="14"/>
    </row>
    <row r="18" spans="1:26" x14ac:dyDescent="0.25">
      <c r="A18" s="4">
        <f t="shared" si="35"/>
        <v>0</v>
      </c>
      <c r="B18" s="4">
        <f t="shared" si="36"/>
        <v>0</v>
      </c>
      <c r="C18" s="4">
        <f t="shared" si="37"/>
        <v>0</v>
      </c>
      <c r="D18" s="4">
        <f t="shared" si="38"/>
        <v>0</v>
      </c>
      <c r="E18" s="60">
        <f t="shared" si="39"/>
        <v>0</v>
      </c>
      <c r="F18" s="8" t="e">
        <f t="shared" si="40"/>
        <v>#DIV/0!</v>
      </c>
      <c r="G18" s="8" t="e">
        <f t="shared" si="41"/>
        <v>#DIV/0!</v>
      </c>
      <c r="H18" s="12" t="e">
        <f t="shared" si="42"/>
        <v>#DIV/0!</v>
      </c>
      <c r="I18" s="4" t="e">
        <f>#REF!</f>
        <v>#REF!</v>
      </c>
      <c r="J18" s="4">
        <f t="shared" si="31"/>
        <v>0</v>
      </c>
      <c r="O18">
        <v>0</v>
      </c>
      <c r="P18">
        <f t="shared" si="33"/>
        <v>0</v>
      </c>
      <c r="Q18" s="13">
        <f t="shared" si="34"/>
        <v>0</v>
      </c>
      <c r="R18" s="2">
        <v>0</v>
      </c>
      <c r="S18" s="14"/>
      <c r="T18" s="14"/>
    </row>
    <row r="19" spans="1:26" x14ac:dyDescent="0.25">
      <c r="A19" s="4">
        <f t="shared" ref="A19:A22" si="43">N19</f>
        <v>0</v>
      </c>
      <c r="B19" s="4">
        <f t="shared" ref="B19:B22" si="44">Q19</f>
        <v>0</v>
      </c>
      <c r="C19" s="4">
        <f t="shared" ref="C19:C22" si="45">B19*1.2</f>
        <v>0</v>
      </c>
      <c r="D19" s="4">
        <f t="shared" ref="D19:D22" si="46">C19*1.2</f>
        <v>0</v>
      </c>
      <c r="E19" s="60">
        <f t="shared" ref="E19:E22" si="47">R19</f>
        <v>0</v>
      </c>
      <c r="F19" s="8" t="e">
        <f t="shared" ref="F19:F22" si="48">ROUND((E19/B19),0)</f>
        <v>#DIV/0!</v>
      </c>
      <c r="G19" s="8" t="e">
        <f t="shared" ref="G19:G22" si="49">ROUND((E19/C19),0)</f>
        <v>#DIV/0!</v>
      </c>
      <c r="H19" s="12" t="e">
        <f t="shared" ref="H19:H22" si="50">ROUND((E19/D19),0)</f>
        <v>#DIV/0!</v>
      </c>
      <c r="I19" s="4" t="e">
        <f>#REF!</f>
        <v>#REF!</v>
      </c>
      <c r="J19" s="4">
        <f t="shared" si="31"/>
        <v>0</v>
      </c>
      <c r="O19">
        <v>0</v>
      </c>
      <c r="P19">
        <f t="shared" si="33"/>
        <v>0</v>
      </c>
      <c r="Q19" s="13">
        <f t="shared" si="34"/>
        <v>0</v>
      </c>
      <c r="R19" s="2">
        <v>0</v>
      </c>
      <c r="S19" s="14"/>
      <c r="T19" s="14"/>
    </row>
    <row r="20" spans="1:26" x14ac:dyDescent="0.25">
      <c r="A20" s="4">
        <f t="shared" si="43"/>
        <v>0</v>
      </c>
      <c r="B20" s="4">
        <f t="shared" si="44"/>
        <v>0</v>
      </c>
      <c r="C20" s="4">
        <f t="shared" si="45"/>
        <v>0</v>
      </c>
      <c r="D20" s="4">
        <f t="shared" si="46"/>
        <v>0</v>
      </c>
      <c r="E20" s="60">
        <f t="shared" si="47"/>
        <v>0</v>
      </c>
      <c r="F20" s="8" t="e">
        <f t="shared" si="48"/>
        <v>#DIV/0!</v>
      </c>
      <c r="G20" s="8" t="e">
        <f t="shared" si="49"/>
        <v>#DIV/0!</v>
      </c>
      <c r="H20" s="12" t="e">
        <f t="shared" si="50"/>
        <v>#DIV/0!</v>
      </c>
      <c r="I20" s="4" t="e">
        <f>#REF!</f>
        <v>#REF!</v>
      </c>
      <c r="J20" s="4">
        <f t="shared" si="31"/>
        <v>0</v>
      </c>
      <c r="O20">
        <v>0</v>
      </c>
      <c r="P20">
        <f t="shared" si="33"/>
        <v>0</v>
      </c>
      <c r="Q20" s="13">
        <f t="shared" si="34"/>
        <v>0</v>
      </c>
      <c r="R20" s="2">
        <v>0</v>
      </c>
      <c r="S20" s="14"/>
      <c r="T20" s="14"/>
    </row>
    <row r="21" spans="1:26" x14ac:dyDescent="0.25">
      <c r="A21" s="4">
        <f t="shared" si="43"/>
        <v>0</v>
      </c>
      <c r="B21" s="4">
        <f t="shared" si="44"/>
        <v>0</v>
      </c>
      <c r="C21" s="4">
        <f t="shared" si="45"/>
        <v>0</v>
      </c>
      <c r="D21" s="4">
        <f t="shared" si="46"/>
        <v>0</v>
      </c>
      <c r="E21" s="60">
        <f t="shared" si="47"/>
        <v>0</v>
      </c>
      <c r="F21" s="8" t="e">
        <f t="shared" si="48"/>
        <v>#DIV/0!</v>
      </c>
      <c r="G21" s="8" t="e">
        <f t="shared" si="49"/>
        <v>#DIV/0!</v>
      </c>
      <c r="H21" s="12" t="e">
        <f t="shared" si="50"/>
        <v>#DIV/0!</v>
      </c>
      <c r="I21" s="4" t="e">
        <f>#REF!</f>
        <v>#REF!</v>
      </c>
      <c r="J21" s="4">
        <f t="shared" si="31"/>
        <v>0</v>
      </c>
      <c r="O21">
        <v>0</v>
      </c>
      <c r="P21">
        <f t="shared" ref="P16:P21" si="51">O21/1.2</f>
        <v>0</v>
      </c>
      <c r="Q21" s="13">
        <f t="shared" si="32"/>
        <v>0</v>
      </c>
      <c r="R21" s="2">
        <v>0</v>
      </c>
      <c r="S21" s="14"/>
      <c r="T21" s="14"/>
    </row>
    <row r="22" spans="1:26" x14ac:dyDescent="0.25">
      <c r="A22" s="4">
        <f t="shared" si="43"/>
        <v>0</v>
      </c>
      <c r="B22" s="4">
        <f t="shared" si="44"/>
        <v>0</v>
      </c>
      <c r="C22" s="4">
        <f t="shared" si="45"/>
        <v>0</v>
      </c>
      <c r="D22" s="4">
        <f t="shared" si="46"/>
        <v>0</v>
      </c>
      <c r="E22" s="5">
        <f t="shared" si="47"/>
        <v>0</v>
      </c>
      <c r="F22" s="8" t="e">
        <f t="shared" si="48"/>
        <v>#DIV/0!</v>
      </c>
      <c r="G22" s="8" t="e">
        <f t="shared" si="49"/>
        <v>#DIV/0!</v>
      </c>
      <c r="H22" s="12" t="e">
        <f t="shared" si="50"/>
        <v>#DIV/0!</v>
      </c>
      <c r="I22" s="4" t="e">
        <f>#REF!</f>
        <v>#REF!</v>
      </c>
      <c r="J22" s="4">
        <f t="shared" ref="J22" si="52">S22</f>
        <v>0</v>
      </c>
      <c r="O22">
        <v>0</v>
      </c>
      <c r="P22">
        <f t="shared" ref="P22" si="53">O22/1.2</f>
        <v>0</v>
      </c>
      <c r="Q22" s="13">
        <f t="shared" ref="Q22" si="54">P22/1.2</f>
        <v>0</v>
      </c>
      <c r="R22" s="2">
        <v>0</v>
      </c>
      <c r="S22" s="14"/>
      <c r="T22" s="14"/>
    </row>
    <row r="23" spans="1:26" x14ac:dyDescent="0.25">
      <c r="A23" s="4"/>
      <c r="B23" s="4"/>
      <c r="C23" s="4"/>
      <c r="D23" s="4"/>
      <c r="E23" s="5"/>
      <c r="F23" s="8"/>
      <c r="G23" s="8"/>
      <c r="H23" s="12"/>
      <c r="I23" s="4"/>
      <c r="J23" s="4"/>
      <c r="R23" s="2"/>
      <c r="S23" s="14"/>
      <c r="T23" s="14"/>
    </row>
    <row r="24" spans="1:26" x14ac:dyDescent="0.25">
      <c r="C24" s="4"/>
    </row>
    <row r="25" spans="1:26" ht="16.5" x14ac:dyDescent="0.3">
      <c r="C25" s="23"/>
      <c r="D25" s="16"/>
      <c r="E25" s="34"/>
      <c r="F25" s="38" t="s">
        <v>13</v>
      </c>
      <c r="H25"/>
      <c r="Q25"/>
      <c r="R25" s="9"/>
      <c r="S25" s="9"/>
      <c r="T25" s="9"/>
      <c r="U25" s="9"/>
    </row>
    <row r="26" spans="1:26" ht="34.5" customHeight="1" x14ac:dyDescent="0.3">
      <c r="C26" s="23"/>
      <c r="D26" s="16"/>
      <c r="E26" s="34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6"/>
      <c r="T26" s="6"/>
      <c r="U26" s="6"/>
    </row>
    <row r="27" spans="1:26" ht="16.5" x14ac:dyDescent="0.3">
      <c r="C27" s="24"/>
      <c r="D27" s="41"/>
      <c r="E27" s="34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9"/>
      <c r="T27" s="9"/>
      <c r="U27" s="9"/>
      <c r="W27" s="9"/>
      <c r="X27" s="9"/>
      <c r="Y27" s="9"/>
      <c r="Z27" s="9"/>
    </row>
    <row r="28" spans="1:26" ht="20.25" customHeight="1" x14ac:dyDescent="0.3">
      <c r="C28" s="26"/>
      <c r="D28" s="25"/>
      <c r="E28" s="34"/>
      <c r="F28" s="45"/>
      <c r="G28" s="46"/>
      <c r="H28" s="46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9">
        <f>F14*1.1</f>
        <v>14291.2</v>
      </c>
      <c r="T28" s="9"/>
      <c r="U28" s="9"/>
      <c r="W28" s="9"/>
      <c r="X28" s="9"/>
      <c r="Y28" s="9"/>
      <c r="Z28" s="9"/>
    </row>
    <row r="29" spans="1:26" ht="16.5" x14ac:dyDescent="0.3">
      <c r="C29" s="27"/>
      <c r="D29" s="25"/>
      <c r="E29" s="34"/>
      <c r="F29" s="47"/>
      <c r="G29" s="48" t="s">
        <v>24</v>
      </c>
      <c r="H29" s="46"/>
      <c r="I29" s="45"/>
      <c r="J29" s="45"/>
      <c r="K29" s="46"/>
      <c r="L29" s="46"/>
      <c r="M29" s="46"/>
      <c r="N29" s="46"/>
      <c r="O29" s="46"/>
      <c r="P29" s="46"/>
      <c r="Q29" s="46"/>
      <c r="R29" s="46"/>
      <c r="S29" s="13"/>
      <c r="T29" s="13"/>
      <c r="U29" s="13"/>
      <c r="W29" s="9"/>
      <c r="X29" s="9"/>
      <c r="Y29" s="9"/>
      <c r="Z29" s="9"/>
    </row>
    <row r="30" spans="1:26" ht="16.5" x14ac:dyDescent="0.3">
      <c r="C30" s="27"/>
      <c r="D30" s="28"/>
      <c r="E30" s="35"/>
      <c r="F30" s="49"/>
      <c r="G30" s="50" t="s">
        <v>20</v>
      </c>
      <c r="H30" s="51">
        <v>239</v>
      </c>
      <c r="I30" s="49"/>
      <c r="J30" s="49"/>
      <c r="K30" s="49"/>
      <c r="L30" s="49"/>
      <c r="M30" s="49"/>
      <c r="N30" s="49"/>
      <c r="O30" s="49"/>
      <c r="P30" s="49"/>
      <c r="Q30" s="46"/>
      <c r="R30" s="45"/>
      <c r="W30" s="9"/>
      <c r="X30" s="9"/>
      <c r="Y30" s="9"/>
      <c r="Z30" s="9"/>
    </row>
    <row r="31" spans="1:26" ht="18.75" customHeight="1" x14ac:dyDescent="0.3">
      <c r="C31" s="27"/>
      <c r="D31" s="25"/>
      <c r="E31" s="34"/>
      <c r="F31" s="47"/>
      <c r="G31" s="49" t="s">
        <v>19</v>
      </c>
      <c r="H31" s="51">
        <v>286</v>
      </c>
      <c r="I31" s="49">
        <f>H31/H30</f>
        <v>1.1966527196652719</v>
      </c>
      <c r="J31" s="49"/>
      <c r="K31" s="49"/>
      <c r="L31" s="49"/>
      <c r="M31" s="49"/>
      <c r="N31" s="49"/>
      <c r="O31" s="49"/>
      <c r="P31" s="49"/>
      <c r="Q31" s="46"/>
      <c r="R31" s="45"/>
      <c r="W31" s="13"/>
      <c r="X31" s="9"/>
      <c r="Y31" s="9"/>
      <c r="Z31" s="9"/>
    </row>
    <row r="32" spans="1:26" ht="16.5" x14ac:dyDescent="0.3">
      <c r="C32" s="27"/>
      <c r="D32" s="29"/>
      <c r="E32" s="34"/>
      <c r="F32" s="52"/>
      <c r="G32" s="53" t="s">
        <v>21</v>
      </c>
      <c r="H32" s="49">
        <v>12800</v>
      </c>
      <c r="I32" s="49"/>
      <c r="J32" s="49"/>
      <c r="K32" s="49"/>
      <c r="L32" s="49"/>
      <c r="M32" s="49"/>
      <c r="N32" s="49"/>
      <c r="O32" s="49"/>
      <c r="P32" s="49"/>
      <c r="Q32" s="46"/>
      <c r="R32" s="45"/>
      <c r="S32" s="9"/>
      <c r="T32" s="9"/>
      <c r="U32" s="9"/>
      <c r="V32" s="9"/>
      <c r="W32" s="9"/>
      <c r="X32" s="9"/>
      <c r="Y32" s="9"/>
      <c r="Z32" s="9"/>
    </row>
    <row r="33" spans="3:26" ht="18.75" x14ac:dyDescent="0.3">
      <c r="C33" s="23"/>
      <c r="D33" s="25"/>
      <c r="E33" s="34"/>
      <c r="F33" s="54"/>
      <c r="G33" s="55" t="s">
        <v>22</v>
      </c>
      <c r="H33" s="51">
        <f>H32*H30</f>
        <v>3059200</v>
      </c>
      <c r="I33" s="47"/>
      <c r="J33" s="47"/>
      <c r="K33" s="49"/>
      <c r="L33" s="49"/>
      <c r="M33" s="49"/>
      <c r="N33" s="49"/>
      <c r="O33" s="47"/>
      <c r="P33" s="47"/>
      <c r="Q33" s="46"/>
      <c r="R33" s="45"/>
      <c r="S33" s="9"/>
      <c r="T33" s="9"/>
      <c r="U33" s="9"/>
      <c r="V33" s="9"/>
      <c r="W33" s="9"/>
      <c r="X33" s="9"/>
      <c r="Y33" s="9"/>
      <c r="Z33" s="9"/>
    </row>
    <row r="34" spans="3:26" ht="16.5" x14ac:dyDescent="0.3">
      <c r="C34" s="23"/>
      <c r="D34" s="30"/>
      <c r="E34" s="34"/>
      <c r="F34" s="49"/>
      <c r="G34" s="56"/>
      <c r="H34" s="51"/>
      <c r="I34" s="50"/>
      <c r="J34" s="49"/>
      <c r="K34" s="49"/>
      <c r="L34" s="49"/>
      <c r="M34" s="49"/>
      <c r="N34" s="49"/>
      <c r="O34" s="49"/>
      <c r="P34" s="49"/>
      <c r="Q34" s="46"/>
      <c r="R34" s="45"/>
      <c r="S34" s="9"/>
      <c r="T34" s="9"/>
      <c r="U34" s="9"/>
      <c r="V34" s="9"/>
      <c r="W34" s="9"/>
      <c r="X34" s="9"/>
      <c r="Y34" s="9"/>
      <c r="Z34" s="9"/>
    </row>
    <row r="35" spans="3:26" ht="16.5" x14ac:dyDescent="0.3">
      <c r="C35" s="23"/>
      <c r="D35" s="17"/>
      <c r="E35" s="36"/>
      <c r="F35" s="49"/>
      <c r="G35" s="56" t="s">
        <v>25</v>
      </c>
      <c r="H35" s="51"/>
      <c r="I35" s="50"/>
      <c r="J35" s="49"/>
      <c r="K35" s="49"/>
      <c r="L35" s="49"/>
      <c r="M35" s="49"/>
      <c r="N35" s="49"/>
      <c r="O35" s="50"/>
      <c r="P35" s="49"/>
      <c r="Q35" s="46"/>
      <c r="R35" s="45"/>
      <c r="S35" s="9"/>
      <c r="T35" s="9"/>
      <c r="U35" s="9"/>
      <c r="V35" s="9"/>
      <c r="W35" s="9"/>
      <c r="X35" s="9"/>
      <c r="Y35" s="9"/>
      <c r="Z35" s="9"/>
    </row>
    <row r="36" spans="3:26" ht="16.5" x14ac:dyDescent="0.3">
      <c r="C36" s="43"/>
      <c r="D36" s="44"/>
      <c r="E36" s="39"/>
      <c r="F36" s="49"/>
      <c r="G36" s="56"/>
      <c r="H36" s="51"/>
      <c r="I36" s="50"/>
      <c r="J36" s="49"/>
      <c r="K36" s="49"/>
      <c r="L36" s="49"/>
      <c r="M36" s="49"/>
      <c r="N36" s="49"/>
      <c r="O36" s="50"/>
      <c r="P36" s="49"/>
      <c r="Q36" s="46"/>
      <c r="R36" s="45"/>
      <c r="S36" s="9"/>
      <c r="T36" s="9"/>
      <c r="U36" s="9"/>
      <c r="V36" s="9"/>
      <c r="W36" s="9"/>
      <c r="X36" s="9"/>
      <c r="Y36" s="9"/>
      <c r="Z36" s="9"/>
    </row>
    <row r="37" spans="3:26" ht="16.5" x14ac:dyDescent="0.3">
      <c r="C37" s="27"/>
      <c r="D37" s="17"/>
      <c r="E37" s="39"/>
      <c r="F37" s="53"/>
      <c r="G37" s="56"/>
      <c r="H37" s="51"/>
      <c r="I37" s="51"/>
      <c r="J37" s="49"/>
      <c r="K37" s="49"/>
      <c r="L37" s="49"/>
      <c r="M37" s="49"/>
      <c r="N37" s="49"/>
      <c r="O37" s="49"/>
      <c r="P37" s="49"/>
      <c r="Q37" s="46"/>
      <c r="R37" s="45"/>
      <c r="S37" s="9"/>
      <c r="T37" s="9"/>
      <c r="U37" s="9"/>
      <c r="V37" s="9"/>
      <c r="W37" s="9"/>
      <c r="X37" s="9"/>
      <c r="Y37" s="9"/>
      <c r="Z37" s="9"/>
    </row>
    <row r="38" spans="3:26" ht="16.5" x14ac:dyDescent="0.3">
      <c r="C38" s="27"/>
      <c r="D38" s="17"/>
      <c r="E38" s="40"/>
      <c r="F38" s="53"/>
      <c r="G38" s="56" t="s">
        <v>23</v>
      </c>
      <c r="H38" s="51"/>
      <c r="I38" s="49"/>
      <c r="J38" s="49"/>
      <c r="K38" s="49"/>
      <c r="L38" s="49"/>
      <c r="M38" s="49"/>
      <c r="N38" s="49"/>
      <c r="O38" s="49"/>
      <c r="P38" s="49"/>
      <c r="Q38" s="46"/>
      <c r="R38" s="45"/>
      <c r="S38" s="9"/>
      <c r="T38" s="9"/>
      <c r="U38" s="9"/>
      <c r="V38" s="9"/>
      <c r="W38" s="9"/>
      <c r="X38" s="9"/>
      <c r="Y38" s="9"/>
      <c r="Z38" s="9"/>
    </row>
    <row r="39" spans="3:26" ht="16.5" x14ac:dyDescent="0.3">
      <c r="C39" s="31"/>
      <c r="D39" s="32"/>
      <c r="F39" s="49"/>
      <c r="G39" s="56" t="s">
        <v>16</v>
      </c>
      <c r="H39" s="57">
        <v>2800000</v>
      </c>
      <c r="I39" s="49"/>
      <c r="J39" s="47"/>
      <c r="K39" s="47"/>
      <c r="L39" s="47"/>
      <c r="M39" s="47"/>
      <c r="N39" s="47"/>
      <c r="O39" s="47"/>
      <c r="P39" s="47"/>
      <c r="Q39" s="46"/>
      <c r="R39" s="45"/>
      <c r="S39" s="9"/>
      <c r="T39" s="9"/>
      <c r="U39" s="9"/>
      <c r="V39" s="9"/>
      <c r="W39" s="9"/>
      <c r="X39" s="9"/>
      <c r="Y39" s="9"/>
      <c r="Z39" s="9"/>
    </row>
    <row r="40" spans="3:26" ht="18.75" x14ac:dyDescent="0.3">
      <c r="C40" s="31"/>
      <c r="D40" s="32"/>
      <c r="F40" s="54"/>
      <c r="G40" s="55" t="s">
        <v>17</v>
      </c>
      <c r="H40" s="51">
        <v>168000</v>
      </c>
      <c r="I40" s="49"/>
      <c r="J40" s="49"/>
      <c r="K40" s="49"/>
      <c r="L40" s="49"/>
      <c r="M40" s="49"/>
      <c r="N40" s="49"/>
      <c r="O40" s="49"/>
      <c r="P40" s="49"/>
      <c r="Q40" s="46"/>
      <c r="R40" s="45"/>
      <c r="S40" s="9"/>
      <c r="T40" s="9"/>
      <c r="U40" s="9"/>
      <c r="V40" s="9"/>
      <c r="W40" s="9"/>
      <c r="X40" s="9"/>
      <c r="Y40" s="9"/>
      <c r="Z40" s="9"/>
    </row>
    <row r="41" spans="3:26" ht="16.5" x14ac:dyDescent="0.3">
      <c r="C41" s="31"/>
      <c r="D41" s="32"/>
      <c r="F41" s="49"/>
      <c r="G41" s="56" t="s">
        <v>18</v>
      </c>
      <c r="H41" s="51">
        <v>28000</v>
      </c>
      <c r="I41" s="49"/>
      <c r="J41" s="49"/>
      <c r="K41" s="49"/>
      <c r="L41" s="49"/>
      <c r="M41" s="49"/>
      <c r="N41" s="49"/>
      <c r="O41" s="49"/>
      <c r="P41" s="49"/>
      <c r="Q41" s="46"/>
      <c r="R41" s="45"/>
      <c r="S41" s="9"/>
      <c r="T41" s="9"/>
      <c r="U41" s="9"/>
      <c r="V41" s="9"/>
      <c r="W41" s="9"/>
      <c r="X41" s="9"/>
      <c r="Y41" s="9"/>
      <c r="Z41" s="9"/>
    </row>
    <row r="42" spans="3:26" ht="16.5" x14ac:dyDescent="0.3">
      <c r="C42" s="31"/>
      <c r="D42" s="33"/>
      <c r="E42" s="39"/>
      <c r="F42" s="49"/>
      <c r="G42" s="56"/>
      <c r="H42" s="51">
        <f>SUM(H39:H41)</f>
        <v>2996000</v>
      </c>
      <c r="I42" s="49"/>
      <c r="J42" s="49"/>
      <c r="K42" s="49"/>
      <c r="L42" s="49"/>
      <c r="M42" s="49"/>
      <c r="N42" s="49"/>
      <c r="O42" s="49"/>
      <c r="P42" s="49"/>
      <c r="Q42" s="46"/>
      <c r="R42" s="45"/>
      <c r="S42" s="9"/>
      <c r="T42" s="10"/>
      <c r="U42" s="9"/>
      <c r="V42" s="9"/>
      <c r="W42" s="9"/>
      <c r="X42" s="9"/>
      <c r="Y42" s="9"/>
      <c r="Z42" s="9"/>
    </row>
    <row r="43" spans="3:26" x14ac:dyDescent="0.25">
      <c r="G43" s="56"/>
      <c r="I43" s="49"/>
    </row>
    <row r="44" spans="3:26" x14ac:dyDescent="0.25">
      <c r="G44" s="56"/>
      <c r="I44" s="49"/>
    </row>
    <row r="45" spans="3:26" x14ac:dyDescent="0.25">
      <c r="G45" s="56"/>
      <c r="I45" s="49"/>
    </row>
    <row r="46" spans="3:26" x14ac:dyDescent="0.25">
      <c r="G46" s="56"/>
      <c r="I46" s="49"/>
    </row>
    <row r="47" spans="3:26" x14ac:dyDescent="0.25">
      <c r="I47" s="49"/>
    </row>
  </sheetData>
  <mergeCells count="2">
    <mergeCell ref="F26:R26"/>
    <mergeCell ref="F27:R27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L31" sqref="L31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A1ED5-FFA6-498C-AC0E-A0559B2D416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DDA5C-3142-41E6-A43B-54B3B5E4F2B9}">
  <dimension ref="A1"/>
  <sheetViews>
    <sheetView workbookViewId="0">
      <selection activeCell="Q31" sqref="Q31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C3C20-C10E-4FAF-B0A2-FA8B79184D65}">
  <dimension ref="A1"/>
  <sheetViews>
    <sheetView topLeftCell="J28" workbookViewId="0">
      <selection activeCell="K49" sqref="K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B1" zoomScaleNormal="100" workbookViewId="0">
      <selection activeCell="D4" sqref="D4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2" workbookViewId="0">
      <selection activeCell="B47" sqref="B4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/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Q2" sqref="Q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3" zoomScaleNormal="100" workbookViewId="0">
      <selection activeCell="D5" sqref="D5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Sheet11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2024-12-12T09:29:27Z</dcterms:modified>
</cp:coreProperties>
</file>