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Dnyaneshwar Jadhav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9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40" r:id="rId10"/>
    <sheet name="IGR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23" l="1"/>
  <c r="D31" i="23" l="1"/>
  <c r="D30" i="23"/>
  <c r="G16" i="40" l="1"/>
  <c r="G14" i="40"/>
  <c r="G13" i="40"/>
  <c r="G12" i="40"/>
  <c r="D29" i="23" l="1"/>
  <c r="G11" i="40" l="1"/>
  <c r="G10" i="40"/>
  <c r="G7" i="40" l="1"/>
  <c r="G8" i="40"/>
  <c r="G9" i="40"/>
  <c r="G6" i="40"/>
  <c r="C17" i="25" l="1"/>
  <c r="C14" i="25" l="1"/>
  <c r="P12" i="4"/>
  <c r="P8" i="4"/>
  <c r="Q8" i="4" s="1"/>
  <c r="P7" i="4"/>
  <c r="Q7" i="4" s="1"/>
  <c r="P6" i="4"/>
  <c r="Q6" i="4" s="1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38" i="23"/>
  <c r="C39" i="23" s="1"/>
  <c r="C25" i="23"/>
  <c r="C21" i="23"/>
  <c r="C40" i="23" l="1"/>
  <c r="B39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<sst xmlns="http://schemas.openxmlformats.org/spreadsheetml/2006/main" count="134" uniqueCount="104">
  <si>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</si>
  <si>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</si>
  <si>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</si>
  <si>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</si>
  <si>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</si>
  <si>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</si>
  <si>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</si>
  <si>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</si>
  <si>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</si>
  <si>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</si>
  <si>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</si>
  <si>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</si>
  <si>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</si>
  <si>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</si>
  <si>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</si>
  <si>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</si>
  <si>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</si>
  <si>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</si>
  <si>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</si>
  <si>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</si>
  <si>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</si>
  <si>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</si>
  <si>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</si>
  <si>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</si>
  <si>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</si>
  <si>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</si>
  <si>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</si>
  <si>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</si>
  <si>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</si>
  <si>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</si>
  <si>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</si>
  <si>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</si>
  <si>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</si>
  <si>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</si>
  <si>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</si>
  <si>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</si>
  <si>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</si>
  <si>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</si>
  <si>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</si>
  <si>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</si>
  <si>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</si>
  <si>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</si>
  <si>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</si>
  <si>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</si>
  <si>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</si>
  <si>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</si>
  <si>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</si>
  <si>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</si>
  <si>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</si>
  <si>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</si>
  <si>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</si>
  <si>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</si>
  <si>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</si>
  <si>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</si>
  <si>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</si>
  <si>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</si>
  <si>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</si>
  <si>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</si>
  <si>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</si>
  <si>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</si>
  <si>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</si>
  <si>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</si>
  <si>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</si>
  <si>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</si>
  <si>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</si>
  <si>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</si>
  <si>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</si>
  <si>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</si>
  <si>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</si>
  <si>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</si>
  <si>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</si>
  <si>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</si>
  <si>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</si>
  <si>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</si>
  <si>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</si>
  <si>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</si>
  <si>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</si>
  <si>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</si>
  <si>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</si>
  <si>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</si>
  <si>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</si>
  <si>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</si>
  <si>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</si>
  <si>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</si>
  <si>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</si>
  <si>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</si>
  <si>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</si>
  <si>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</si>
  <si>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</si>
  <si>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</si>
  <si>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</si>
  <si>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</si>
  <si>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</si>
  <si>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</si>
  <si>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</si>
  <si>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</si>
  <si>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</si>
  <si>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</si>
  <si>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BA</t>
  </si>
  <si>
    <t>rate on BA</t>
  </si>
  <si>
    <t>POP</t>
  </si>
  <si>
    <t>FURNITURE</t>
  </si>
  <si>
    <t>Kitchen Trolly &amp; Other</t>
  </si>
  <si>
    <t xml:space="preserve">Parking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</si>
</sst>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" fontId="0" fillId="0" borderId="0" xfId="0" applyNumberFormat="1"/>
    <xf numFmtId="43" fontId="0" fillId="0" borderId="0" xfId="0" applyNumberFormat="1"/>
    <xf numFmtId="1" fontId="2" fillId="0" borderId="0" xfId="0" applyNumberFormat="1" applyFont="1"/>
    <xf numFmtId="9" fontId="0" fillId="0" borderId="4" xfId="0" applyNumberFormat="1" applyBorder="1"/>
    <xf numFmtId="1" fontId="0" fillId="0" borderId="0" xfId="0" applyNumberFormat="1" applyFont="1"/>
    <xf numFmtId="43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152400</xdr:rowOff>
    </xdr:from>
    <xdr:to>
      <xdr:col>8</xdr:col>
      <xdr:colOff>294675</xdr:colOff>
      <xdr:row>27</xdr:row>
      <xdr:rowOff>123186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52400"/>
          <a:ext cx="4800000" cy="5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57235</v>
      </c>
      <c r="F2" s="71"/>
      <c r="G2" s="123" t="s">
        <v>76</v>
      </c>
      <c r="H2" s="124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55200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55200</v>
      </c>
      <c r="D5" s="56" t="s">
        <v>61</v>
      </c>
      <c r="E5" s="57">
        <f>ROUND(C5/10.764,0)</f>
        <v>5128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26000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29200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0.16</v>
      </c>
      <c r="D8" s="98">
        <f>1-C8</f>
        <v>0.84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24528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50528</v>
      </c>
      <c r="D10" s="56" t="s">
        <v>61</v>
      </c>
      <c r="E10" s="57">
        <f>ROUND(C10/10.764,0)</f>
        <v>4694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2008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16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44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1437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8">
        <f>C16*2000</f>
        <v>2874000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118">
        <f>E10*C16</f>
        <v>6745278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H17"/>
  <sheetViews>
    <sheetView workbookViewId="0">
      <selection activeCell="E12" sqref="E12"/>
    </sheetView>
  </sheetViews>
  <sheetFormatPr defaultRowHeight="15"/>
  <sheetData>
    <row r="6" spans="5:8">
      <c r="E6">
        <v>16.7</v>
      </c>
      <c r="F6">
        <v>10.1</v>
      </c>
      <c r="G6">
        <f>F6*E6</f>
        <v>168.67</v>
      </c>
    </row>
    <row r="7" spans="5:8">
      <c r="E7">
        <v>9.9</v>
      </c>
      <c r="F7">
        <v>9.6999999999999993</v>
      </c>
      <c r="G7" s="71">
        <f t="shared" ref="G7:G12" si="0">F7*E7</f>
        <v>96.03</v>
      </c>
    </row>
    <row r="8" spans="5:8">
      <c r="E8">
        <v>11.4</v>
      </c>
      <c r="F8">
        <v>9.9</v>
      </c>
      <c r="G8" s="71">
        <f t="shared" si="0"/>
        <v>112.86000000000001</v>
      </c>
    </row>
    <row r="9" spans="5:8">
      <c r="E9">
        <v>6.6</v>
      </c>
      <c r="F9">
        <v>3.3</v>
      </c>
      <c r="G9" s="71">
        <f t="shared" si="0"/>
        <v>21.779999999999998</v>
      </c>
    </row>
    <row r="10" spans="5:8">
      <c r="E10">
        <v>6.7</v>
      </c>
      <c r="F10">
        <v>3.3</v>
      </c>
      <c r="G10">
        <f t="shared" si="0"/>
        <v>22.11</v>
      </c>
    </row>
    <row r="11" spans="5:8">
      <c r="E11">
        <v>10.9</v>
      </c>
      <c r="F11">
        <v>3.6</v>
      </c>
      <c r="G11">
        <f t="shared" si="0"/>
        <v>39.24</v>
      </c>
    </row>
    <row r="12" spans="5:8">
      <c r="E12">
        <v>12</v>
      </c>
      <c r="F12">
        <v>12</v>
      </c>
      <c r="G12" s="119">
        <f t="shared" si="0"/>
        <v>144</v>
      </c>
      <c r="H12" s="117"/>
    </row>
    <row r="13" spans="5:8">
      <c r="G13" s="71">
        <f>SUM(G6:G12)</f>
        <v>604.69000000000005</v>
      </c>
    </row>
    <row r="14" spans="5:8">
      <c r="E14">
        <v>12</v>
      </c>
      <c r="F14">
        <v>4</v>
      </c>
      <c r="G14">
        <f>F14*E14</f>
        <v>48</v>
      </c>
    </row>
    <row r="15" spans="5:8">
      <c r="G15" s="71"/>
    </row>
    <row r="16" spans="5:8">
      <c r="G16" s="71">
        <f>G13+G14</f>
        <v>652.69000000000005</v>
      </c>
    </row>
    <row r="17" spans="7:7">
      <c r="G17" s="7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="115" zoomScaleNormal="115" workbookViewId="0">
      <selection activeCell="N16" sqref="N16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5"/>
      <c r="L1" s="125"/>
      <c r="M1" s="125"/>
      <c r="N1" s="125"/>
      <c r="O1" s="125"/>
      <c r="P1" s="125"/>
      <c r="Q1" s="125"/>
      <c r="R1" s="125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22" zoomScaleNormal="100" workbookViewId="0">
      <selection activeCell="G34" sqref="G34"/>
    </sheetView>
  </sheetViews>
  <sheetFormatPr defaultRowHeight="15"/>
  <cols>
    <col min="1" max="1" width="21.7109375" bestFit="1" customWidth="1"/>
    <col min="2" max="2" width="24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7300</v>
      </c>
      <c r="D3" s="20" t="s">
        <v>99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5300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16</v>
      </c>
      <c r="D7" s="24"/>
      <c r="F7" s="74"/>
      <c r="G7" s="74"/>
    </row>
    <row r="8" spans="1:9">
      <c r="A8" s="15" t="s">
        <v>18</v>
      </c>
      <c r="B8" s="23"/>
      <c r="C8" s="24">
        <v>44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24</v>
      </c>
      <c r="D10" s="24"/>
      <c r="F10" s="74"/>
      <c r="G10" s="74"/>
    </row>
    <row r="11" spans="1:9">
      <c r="A11" s="15"/>
      <c r="B11" s="25"/>
      <c r="C11" s="26">
        <f>C10%</f>
        <v>0.24</v>
      </c>
      <c r="D11" s="26"/>
      <c r="F11" s="74"/>
      <c r="G11" s="74"/>
    </row>
    <row r="12" spans="1:9">
      <c r="A12" s="15" t="s">
        <v>21</v>
      </c>
      <c r="B12" s="18"/>
      <c r="C12" s="19">
        <f>C6*C11</f>
        <v>480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1520</v>
      </c>
      <c r="D13" s="22"/>
      <c r="F13" s="74"/>
      <c r="G13" s="74"/>
    </row>
    <row r="14" spans="1:9">
      <c r="A14" s="15" t="s">
        <v>15</v>
      </c>
      <c r="B14" s="18"/>
      <c r="C14" s="19">
        <f>C5</f>
        <v>5300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6820</v>
      </c>
      <c r="D16" s="20"/>
      <c r="E16" s="60"/>
      <c r="F16" s="74"/>
      <c r="G16" s="74"/>
    </row>
    <row r="17" spans="1:8">
      <c r="B17" s="23"/>
      <c r="C17" s="24"/>
      <c r="D17" s="24"/>
      <c r="F17" s="74"/>
      <c r="G17" s="74"/>
      <c r="H17" t="s">
        <v>97</v>
      </c>
    </row>
    <row r="18" spans="1:8" ht="16.5">
      <c r="A18" s="27" t="s">
        <v>98</v>
      </c>
      <c r="B18" s="7"/>
      <c r="C18" s="72">
        <v>1340</v>
      </c>
      <c r="D18" s="72"/>
      <c r="E18" s="73"/>
      <c r="F18" s="74"/>
      <c r="G18" s="74"/>
    </row>
    <row r="19" spans="1:8">
      <c r="A19" s="15"/>
      <c r="B19" s="6"/>
      <c r="C19" s="29">
        <f>C18*C16</f>
        <v>9138800</v>
      </c>
      <c r="D19" s="74" t="s">
        <v>68</v>
      </c>
      <c r="E19" s="29"/>
      <c r="F19" s="74"/>
      <c r="G19" s="74"/>
    </row>
    <row r="20" spans="1:8">
      <c r="A20" s="120"/>
      <c r="B20" s="118">
        <f>C20*0.8</f>
        <v>6579936</v>
      </c>
      <c r="C20" s="30">
        <f>C19*90%</f>
        <v>8224920</v>
      </c>
      <c r="D20" s="74" t="s">
        <v>24</v>
      </c>
      <c r="E20" s="30"/>
      <c r="F20" s="74"/>
      <c r="G20" s="74"/>
    </row>
    <row r="21" spans="1:8">
      <c r="A21" s="15"/>
      <c r="C21" s="30">
        <f>C19*80%</f>
        <v>7311040</v>
      </c>
      <c r="D21" s="74" t="s">
        <v>25</v>
      </c>
      <c r="E21" s="30"/>
      <c r="F21" s="74"/>
      <c r="G21" s="74"/>
    </row>
    <row r="22" spans="1:8">
      <c r="A22" s="15"/>
      <c r="F22" s="74"/>
      <c r="G22" s="74"/>
    </row>
    <row r="23" spans="1:8">
      <c r="A23" s="31" t="s">
        <v>26</v>
      </c>
      <c r="B23" s="32"/>
      <c r="C23" s="33">
        <f>C4*C18</f>
        <v>2680000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19039.166666666668</v>
      </c>
      <c r="D25" s="30"/>
    </row>
    <row r="26" spans="1:8">
      <c r="C26" s="30"/>
      <c r="D26" s="30"/>
    </row>
    <row r="27" spans="1:8">
      <c r="C27" s="30"/>
      <c r="D27" s="30"/>
      <c r="E27" s="71"/>
    </row>
    <row r="28" spans="1:8">
      <c r="C28"/>
      <c r="D28" s="117"/>
    </row>
    <row r="29" spans="1:8">
      <c r="C29">
        <v>124.46</v>
      </c>
      <c r="D29" s="119">
        <f>C29*10.764</f>
        <v>1339.6874399999999</v>
      </c>
      <c r="E29" s="117">
        <f>D29/1.35</f>
        <v>992.36106666666649</v>
      </c>
    </row>
    <row r="30" spans="1:8">
      <c r="C30" s="16">
        <v>9</v>
      </c>
      <c r="D30" s="119">
        <f>C30*10.764</f>
        <v>96.875999999999991</v>
      </c>
      <c r="E30" s="117"/>
    </row>
    <row r="31" spans="1:8">
      <c r="C31"/>
      <c r="D31" s="121">
        <f>SUM(D29:D30)</f>
        <v>1436.5634399999999</v>
      </c>
      <c r="E31" s="117"/>
    </row>
    <row r="32" spans="1:8">
      <c r="C32"/>
      <c r="D32" s="117"/>
    </row>
    <row r="33" spans="1:5">
      <c r="C33"/>
      <c r="D33" s="117"/>
    </row>
    <row r="34" spans="1:5">
      <c r="B34" t="s">
        <v>100</v>
      </c>
      <c r="C34">
        <v>200000</v>
      </c>
      <c r="D34" s="117"/>
      <c r="E34" s="117"/>
    </row>
    <row r="35" spans="1:5">
      <c r="B35" t="s">
        <v>101</v>
      </c>
      <c r="C35">
        <v>200000</v>
      </c>
      <c r="D35" s="119"/>
    </row>
    <row r="36" spans="1:5">
      <c r="B36" t="s">
        <v>102</v>
      </c>
      <c r="C36">
        <v>100000</v>
      </c>
      <c r="D36"/>
    </row>
    <row r="37" spans="1:5">
      <c r="B37" t="s">
        <v>103</v>
      </c>
      <c r="C37">
        <v>300000</v>
      </c>
      <c r="D37"/>
    </row>
    <row r="38" spans="1:5">
      <c r="B38" s="6"/>
      <c r="C38" s="122">
        <f>C19+C34+C35+C36+C37</f>
        <v>9938800</v>
      </c>
      <c r="D38"/>
    </row>
    <row r="39" spans="1:5">
      <c r="B39" s="122">
        <f>C39*0.8</f>
        <v>7553488</v>
      </c>
      <c r="C39" s="122">
        <f>C38*0.95</f>
        <v>9441860</v>
      </c>
      <c r="D39"/>
    </row>
    <row r="40" spans="1:5">
      <c r="B40" s="6"/>
      <c r="C40" s="122">
        <f>C38*0.8</f>
        <v>7951040</v>
      </c>
      <c r="D40"/>
    </row>
    <row r="46" spans="1:5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70" zoomScaleNormal="70" workbookViewId="0">
      <selection activeCell="Q15" sqref="Q1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115" t="e">
        <f t="shared" ref="F2:F15" si="5">ROUND((E2/B2),0)</f>
        <v>#DIV/0!</v>
      </c>
      <c r="G2" s="115" t="e">
        <f t="shared" ref="G2:G15" si="6">ROUND((E2/C2),0)</f>
        <v>#DIV/0!</v>
      </c>
      <c r="H2" s="115" t="e">
        <f t="shared" ref="H2:H15" si="7">ROUND((E2/D2),0)</f>
        <v>#DIV/0!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/>
      <c r="P2" s="71"/>
      <c r="Q2" s="71"/>
      <c r="R2" s="2"/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115" t="e">
        <f t="shared" si="5"/>
        <v>#DIV/0!</v>
      </c>
      <c r="G3" s="115" t="e">
        <f t="shared" si="6"/>
        <v>#DIV/0!</v>
      </c>
      <c r="H3" s="115" t="e">
        <f t="shared" si="7"/>
        <v>#DIV/0!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/>
      <c r="P3" s="71"/>
      <c r="Q3" s="71"/>
      <c r="R3" s="2"/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115" t="e">
        <f t="shared" si="5"/>
        <v>#DIV/0!</v>
      </c>
      <c r="G4" s="115" t="e">
        <f t="shared" si="6"/>
        <v>#DIV/0!</v>
      </c>
      <c r="H4" s="115" t="e">
        <f t="shared" si="7"/>
        <v>#DIV/0!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/>
      <c r="P4" s="71"/>
      <c r="Q4" s="71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115" t="e">
        <f t="shared" si="5"/>
        <v>#DIV/0!</v>
      </c>
      <c r="G5" s="115" t="e">
        <f t="shared" si="6"/>
        <v>#DIV/0!</v>
      </c>
      <c r="H5" s="115" t="e">
        <f t="shared" si="7"/>
        <v>#DIV/0!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/>
      <c r="P5" s="71"/>
      <c r="Q5" s="71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ref="P6:P8" si="10">O6/1.2</f>
        <v>0</v>
      </c>
      <c r="Q6" s="71">
        <f t="shared" ref="Q6:Q8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/>
      <c r="P9" s="71"/>
      <c r="Q9" s="71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/>
      <c r="P10" s="71"/>
      <c r="Q10" s="71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/>
      <c r="P11" s="71"/>
      <c r="Q11" s="71"/>
      <c r="R11" s="2"/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865</v>
      </c>
      <c r="C12" s="4">
        <f t="shared" si="2"/>
        <v>1038</v>
      </c>
      <c r="D12" s="4">
        <f t="shared" si="3"/>
        <v>1245.5999999999999</v>
      </c>
      <c r="E12" s="5">
        <f t="shared" si="4"/>
        <v>4500000</v>
      </c>
      <c r="F12" s="4">
        <f t="shared" si="5"/>
        <v>5202</v>
      </c>
      <c r="G12" s="4">
        <f t="shared" si="6"/>
        <v>4335</v>
      </c>
      <c r="H12" s="4">
        <f t="shared" si="7"/>
        <v>3613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v>865</v>
      </c>
      <c r="R12" s="2">
        <v>4500000</v>
      </c>
      <c r="S12" s="2"/>
      <c r="V12" s="68"/>
    </row>
    <row r="13" spans="1:35">
      <c r="A13" s="4">
        <f t="shared" si="0"/>
        <v>0</v>
      </c>
      <c r="B13" s="4">
        <f t="shared" si="1"/>
        <v>680</v>
      </c>
      <c r="C13" s="4">
        <f t="shared" si="2"/>
        <v>816</v>
      </c>
      <c r="D13" s="4">
        <f t="shared" si="3"/>
        <v>979.19999999999993</v>
      </c>
      <c r="E13" s="5">
        <f t="shared" si="4"/>
        <v>3670000</v>
      </c>
      <c r="F13" s="4">
        <f t="shared" si="5"/>
        <v>5397</v>
      </c>
      <c r="G13" s="4">
        <f t="shared" si="6"/>
        <v>4498</v>
      </c>
      <c r="H13" s="4">
        <f t="shared" si="7"/>
        <v>3748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v>680</v>
      </c>
      <c r="R13" s="2">
        <v>3670000</v>
      </c>
      <c r="S13" s="2"/>
    </row>
    <row r="14" spans="1:35">
      <c r="A14" s="4">
        <f t="shared" si="0"/>
        <v>0</v>
      </c>
      <c r="B14" s="4">
        <f t="shared" si="1"/>
        <v>600</v>
      </c>
      <c r="C14" s="4">
        <f t="shared" si="2"/>
        <v>720</v>
      </c>
      <c r="D14" s="4">
        <f t="shared" si="3"/>
        <v>864</v>
      </c>
      <c r="E14" s="5">
        <f t="shared" si="4"/>
        <v>4500000</v>
      </c>
      <c r="F14" s="4">
        <f t="shared" si="5"/>
        <v>7500</v>
      </c>
      <c r="G14" s="4">
        <f t="shared" si="6"/>
        <v>6250</v>
      </c>
      <c r="H14" s="4">
        <f t="shared" si="7"/>
        <v>5208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3">O14/1.2</f>
        <v>0</v>
      </c>
      <c r="Q14">
        <v>600</v>
      </c>
      <c r="R14" s="2">
        <v>4500000</v>
      </c>
      <c r="S14" s="2"/>
    </row>
    <row r="15" spans="1:35">
      <c r="A15" s="4">
        <f t="shared" si="0"/>
        <v>0</v>
      </c>
      <c r="B15" s="4">
        <f t="shared" si="1"/>
        <v>1041.6666666666667</v>
      </c>
      <c r="C15" s="4">
        <f t="shared" si="2"/>
        <v>1250</v>
      </c>
      <c r="D15" s="4">
        <f t="shared" si="3"/>
        <v>1500</v>
      </c>
      <c r="E15" s="5">
        <f t="shared" si="4"/>
        <v>5000000</v>
      </c>
      <c r="F15" s="4">
        <f t="shared" si="5"/>
        <v>4800</v>
      </c>
      <c r="G15" s="4">
        <f t="shared" si="6"/>
        <v>4000</v>
      </c>
      <c r="H15" s="4">
        <f t="shared" si="7"/>
        <v>3333</v>
      </c>
      <c r="I15" s="4">
        <f t="shared" si="8"/>
        <v>0</v>
      </c>
      <c r="J15" s="4">
        <f t="shared" si="9"/>
        <v>0</v>
      </c>
      <c r="O15">
        <v>1500</v>
      </c>
      <c r="P15">
        <f t="shared" si="13"/>
        <v>1250</v>
      </c>
      <c r="Q15">
        <f t="shared" ref="Q15" si="14">P15/1.2</f>
        <v>1041.6666666666667</v>
      </c>
      <c r="R15" s="2">
        <v>5000000</v>
      </c>
      <c r="S15" s="2"/>
    </row>
    <row r="16" spans="1:35">
      <c r="A16" s="4">
        <f t="shared" ref="A16:A19" si="15">N16</f>
        <v>0</v>
      </c>
      <c r="B16" s="4">
        <f t="shared" ref="B16:B19" si="16">Q16</f>
        <v>0</v>
      </c>
      <c r="C16" s="4">
        <f t="shared" ref="C16:C19" si="17">B16*1.2</f>
        <v>0</v>
      </c>
      <c r="D16" s="4">
        <f t="shared" ref="D16:D19" si="18">C16*1.2</f>
        <v>0</v>
      </c>
      <c r="E16" s="5">
        <f t="shared" ref="E16:E19" si="19">R16</f>
        <v>0</v>
      </c>
      <c r="F16" s="4" t="e">
        <f t="shared" ref="F16:F19" si="20">ROUND((E16/B16),0)</f>
        <v>#DIV/0!</v>
      </c>
      <c r="G16" s="4" t="e">
        <f t="shared" ref="G16:G19" si="21">ROUND((E16/C16),0)</f>
        <v>#DIV/0!</v>
      </c>
      <c r="H16" s="4" t="e">
        <f t="shared" ref="H16:H19" si="22">ROUND((E16/D16),0)</f>
        <v>#DIV/0!</v>
      </c>
      <c r="I16" s="4">
        <f t="shared" ref="I16:J19" si="23">T16</f>
        <v>0</v>
      </c>
      <c r="J16" s="4">
        <f t="shared" si="23"/>
        <v>0</v>
      </c>
      <c r="O16">
        <v>0</v>
      </c>
      <c r="P16">
        <f t="shared" ref="P16:P17" si="24">O16/1.2</f>
        <v>0</v>
      </c>
      <c r="Q16">
        <f t="shared" ref="Q16:Q18" si="25">P16/1.2</f>
        <v>0</v>
      </c>
      <c r="R16" s="2">
        <v>0</v>
      </c>
      <c r="S16" s="2"/>
    </row>
    <row r="17" spans="1:19">
      <c r="A17" s="4">
        <f t="shared" si="15"/>
        <v>0</v>
      </c>
      <c r="B17" s="4">
        <f t="shared" si="16"/>
        <v>0</v>
      </c>
      <c r="C17" s="4">
        <f t="shared" si="17"/>
        <v>0</v>
      </c>
      <c r="D17" s="4">
        <f t="shared" si="18"/>
        <v>0</v>
      </c>
      <c r="E17" s="5">
        <f t="shared" si="19"/>
        <v>0</v>
      </c>
      <c r="F17" s="4" t="e">
        <f t="shared" si="20"/>
        <v>#DIV/0!</v>
      </c>
      <c r="G17" s="4" t="e">
        <f t="shared" si="21"/>
        <v>#DIV/0!</v>
      </c>
      <c r="H17" s="4" t="e">
        <f t="shared" si="22"/>
        <v>#DIV/0!</v>
      </c>
      <c r="I17" s="4">
        <f t="shared" si="23"/>
        <v>0</v>
      </c>
      <c r="J17" s="4">
        <f t="shared" si="23"/>
        <v>0</v>
      </c>
      <c r="O17">
        <v>0</v>
      </c>
      <c r="P17">
        <f t="shared" si="24"/>
        <v>0</v>
      </c>
      <c r="Q17">
        <f t="shared" si="25"/>
        <v>0</v>
      </c>
      <c r="R17" s="2">
        <v>0</v>
      </c>
      <c r="S17" s="2"/>
    </row>
    <row r="18" spans="1:19">
      <c r="A18" s="4">
        <f t="shared" si="15"/>
        <v>0</v>
      </c>
      <c r="B18" s="4">
        <f t="shared" si="16"/>
        <v>0</v>
      </c>
      <c r="C18" s="4">
        <f t="shared" si="17"/>
        <v>0</v>
      </c>
      <c r="D18" s="4">
        <f t="shared" si="18"/>
        <v>0</v>
      </c>
      <c r="E18" s="5">
        <f t="shared" si="19"/>
        <v>0</v>
      </c>
      <c r="F18" s="4" t="e">
        <f t="shared" si="20"/>
        <v>#DIV/0!</v>
      </c>
      <c r="G18" s="4" t="e">
        <f t="shared" si="21"/>
        <v>#DIV/0!</v>
      </c>
      <c r="H18" s="4" t="e">
        <f t="shared" si="22"/>
        <v>#DIV/0!</v>
      </c>
      <c r="I18" s="4">
        <f t="shared" si="23"/>
        <v>0</v>
      </c>
      <c r="J18" s="4">
        <f t="shared" si="23"/>
        <v>0</v>
      </c>
      <c r="O18">
        <v>0</v>
      </c>
      <c r="P18">
        <f>O18/1.2</f>
        <v>0</v>
      </c>
      <c r="Q18">
        <f t="shared" si="25"/>
        <v>0</v>
      </c>
      <c r="R18" s="2">
        <v>0</v>
      </c>
      <c r="S18" s="2"/>
    </row>
    <row r="19" spans="1:19">
      <c r="A19" s="4">
        <f t="shared" si="15"/>
        <v>0</v>
      </c>
      <c r="B19" s="4">
        <f t="shared" si="16"/>
        <v>0</v>
      </c>
      <c r="C19" s="4">
        <f t="shared" si="17"/>
        <v>0</v>
      </c>
      <c r="D19" s="4">
        <f t="shared" si="18"/>
        <v>0</v>
      </c>
      <c r="E19" s="5">
        <f t="shared" si="19"/>
        <v>0</v>
      </c>
      <c r="F19" s="4" t="e">
        <f t="shared" si="20"/>
        <v>#DIV/0!</v>
      </c>
      <c r="G19" s="4" t="e">
        <f t="shared" si="21"/>
        <v>#DIV/0!</v>
      </c>
      <c r="H19" s="4" t="e">
        <f t="shared" si="22"/>
        <v>#DIV/0!</v>
      </c>
      <c r="I19" s="4">
        <f t="shared" si="23"/>
        <v>0</v>
      </c>
      <c r="J19" s="4">
        <f t="shared" si="23"/>
        <v>0</v>
      </c>
      <c r="O19" s="71">
        <v>0</v>
      </c>
      <c r="P19" s="71">
        <f>O19/1.2</f>
        <v>0</v>
      </c>
      <c r="Q19" s="71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L16" sqref="L16"/>
    </sheetView>
  </sheetViews>
  <sheetFormatPr defaultRowHeight="15"/>
  <sheetData>
    <row r="33" ht="9" customHeight="1"/>
    <row r="34" hidden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1"/>
  <sheetViews>
    <sheetView workbookViewId="0">
      <selection activeCell="M11" sqref="M11"/>
    </sheetView>
  </sheetViews>
  <sheetFormatPr defaultRowHeight="15"/>
  <sheetData>
    <row r="11" spans="13:13">
      <c r="M11">
        <v>3670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3" sqref="M13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M14" sqref="M1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2024-12-11T13:47:31Z</dcterms:modified>
</cp:coreProperties>
</file>