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Thane\Runam\Ref\"/>
    </mc:Choice>
  </mc:AlternateContent>
  <xr:revisionPtr revIDLastSave="0" documentId="13_ncr:1_{2244BAC7-3AC1-42F8-A77F-FE7A50D4A8E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" i="4" l="1"/>
  <c r="U4" i="4"/>
  <c r="U5" i="4"/>
  <c r="U6" i="4"/>
  <c r="U7" i="4"/>
  <c r="U8" i="4"/>
  <c r="U9" i="4"/>
  <c r="U10" i="4"/>
  <c r="U11" i="4"/>
  <c r="U12" i="4"/>
  <c r="U2" i="4"/>
  <c r="I24" i="4"/>
  <c r="I22" i="4" l="1"/>
  <c r="P7" i="4"/>
  <c r="Q7" i="4" s="1"/>
  <c r="P6" i="4"/>
  <c r="Q6" i="4" s="1"/>
  <c r="P5" i="4"/>
  <c r="I19" i="4"/>
  <c r="J18" i="4"/>
  <c r="J17" i="4"/>
  <c r="Q5" i="4"/>
  <c r="Q9" i="4"/>
  <c r="Q10" i="4"/>
  <c r="Q11" i="4"/>
  <c r="Q12" i="4"/>
  <c r="Q13" i="4"/>
  <c r="Q14" i="4"/>
  <c r="Q15" i="4"/>
  <c r="C2" i="4"/>
  <c r="J20" i="4"/>
  <c r="I30" i="4"/>
  <c r="P12" i="4" l="1"/>
  <c r="P11" i="4"/>
  <c r="P10" i="4"/>
  <c r="P9" i="4"/>
  <c r="P8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<sst xmlns="http://schemas.openxmlformats.org/spreadsheetml/2006/main" count="31" uniqueCount="28">
  <si>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</si>
  <si>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</si>
  <si>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</si>
  <si>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</si>
  <si>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</si>
  <si>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</si>
  <si>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</si>
  <si>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</si>
  <si>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</si>
  <si>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</si>
  <si>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</si>
  <si>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</si>
  <si>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</si>
  <si>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1402, 14th Floor, Infinity Tower A, Village - Majiwade, Taluka - Thane, District - Thane</t>
  </si>
  <si>
    <t>agreement  - 11.09.24</t>
  </si>
  <si>
    <t>av</t>
  </si>
  <si>
    <t>sd</t>
  </si>
  <si>
    <t>rd</t>
  </si>
  <si>
    <t>bua</t>
  </si>
  <si>
    <t>rate</t>
  </si>
  <si>
    <t>fmv</t>
  </si>
  <si>
    <t>ca</t>
  </si>
  <si>
    <t>ex. Bal</t>
  </si>
  <si>
    <t>07..06.24</t>
  </si>
  <si>
    <t>04.06.24</t>
  </si>
  <si>
    <t>22.03.24</t>
  </si>
  <si>
    <t>ls - 1.65 cr</t>
  </si>
  <si>
    <t>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</si>
</sst>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77370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BACF7-1E3C-4D96-854B-0FF704E0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81DCB-A3CF-48D8-AB5C-544247B4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0CE06-5E12-4BA3-9159-7DECCF708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58BAB-D421-4E98-8DCE-9D407786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77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400050</xdr:colOff>
      <xdr:row>57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0004C-E108-4591-95DC-EC725B6F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8450" cy="967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48645-4BB8-4BD8-B771-ACC8B565E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677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3B938-05F0-4981-A6AE-AE7B77BC9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F2" sqref="F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746</v>
      </c>
      <c r="C2" s="4">
        <f>B2*1.1</f>
        <v>820.6</v>
      </c>
      <c r="D2" s="4">
        <f t="shared" ref="D2:D13" si="2">C2*1.2</f>
        <v>984.72</v>
      </c>
      <c r="E2" s="5">
        <f t="shared" ref="E2:E13" si="3">R2</f>
        <v>16300000</v>
      </c>
      <c r="F2" s="14">
        <f t="shared" ref="F2:F13" si="4">ROUND((E2/B2),0)</f>
        <v>21850</v>
      </c>
      <c r="G2" s="9">
        <f t="shared" ref="G2:G13" si="5">ROUND((E2/C2),0)</f>
        <v>19864</v>
      </c>
      <c r="H2" s="9">
        <f t="shared" ref="H2:H13" si="6">ROUND((E2/D2),0)</f>
        <v>16553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746</v>
      </c>
      <c r="R2" s="2">
        <v>16300000</v>
      </c>
      <c r="S2" s="7"/>
      <c r="T2" s="7"/>
      <c r="U2">
        <f>R2/Q2</f>
        <v>21849.865951742628</v>
      </c>
    </row>
    <row r="3" spans="1:21" x14ac:dyDescent="0.25">
      <c r="A3" s="4">
        <f t="shared" si="0"/>
        <v>0</v>
      </c>
      <c r="B3" s="4">
        <f t="shared" si="1"/>
        <v>1171</v>
      </c>
      <c r="C3" s="4">
        <f t="shared" ref="C3:C15" si="9">B3*1.1</f>
        <v>1288.1000000000001</v>
      </c>
      <c r="D3" s="4">
        <f t="shared" si="2"/>
        <v>1545.72</v>
      </c>
      <c r="E3" s="15">
        <f t="shared" si="3"/>
        <v>17900000</v>
      </c>
      <c r="F3" s="9">
        <f t="shared" si="4"/>
        <v>15286</v>
      </c>
      <c r="G3" s="9">
        <f t="shared" si="5"/>
        <v>13896</v>
      </c>
      <c r="H3" s="9">
        <f t="shared" si="6"/>
        <v>11580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1171</v>
      </c>
      <c r="R3" s="2">
        <v>17900000</v>
      </c>
      <c r="S3" s="7"/>
      <c r="T3" s="7"/>
      <c r="U3">
        <f t="shared" ref="U3:U12" si="10">R3/Q3</f>
        <v>15286.080273270709</v>
      </c>
    </row>
    <row r="4" spans="1:21" x14ac:dyDescent="0.25">
      <c r="A4" s="4">
        <f t="shared" si="0"/>
        <v>0</v>
      </c>
      <c r="B4" s="4">
        <f t="shared" si="1"/>
        <v>1171</v>
      </c>
      <c r="C4" s="4">
        <f t="shared" si="9"/>
        <v>1288.1000000000001</v>
      </c>
      <c r="D4" s="4">
        <f t="shared" si="2"/>
        <v>1545.72</v>
      </c>
      <c r="E4" s="15">
        <f t="shared" si="3"/>
        <v>16300000</v>
      </c>
      <c r="F4" s="9">
        <f t="shared" si="4"/>
        <v>13920</v>
      </c>
      <c r="G4" s="9">
        <f t="shared" si="5"/>
        <v>12654</v>
      </c>
      <c r="H4" s="9">
        <f t="shared" si="6"/>
        <v>10545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1171</v>
      </c>
      <c r="R4" s="2">
        <v>16300000</v>
      </c>
      <c r="S4" s="7"/>
      <c r="T4" s="7"/>
      <c r="U4">
        <f t="shared" si="10"/>
        <v>13919.726729291204</v>
      </c>
    </row>
    <row r="5" spans="1:21" x14ac:dyDescent="0.25">
      <c r="A5" s="4">
        <f t="shared" si="0"/>
        <v>0</v>
      </c>
      <c r="B5" s="4">
        <f t="shared" si="1"/>
        <v>839.88556363636349</v>
      </c>
      <c r="C5" s="4">
        <f t="shared" si="9"/>
        <v>923.87411999999995</v>
      </c>
      <c r="D5" s="4">
        <f t="shared" si="2"/>
        <v>1108.6489439999998</v>
      </c>
      <c r="E5" s="15">
        <f t="shared" si="3"/>
        <v>13517600</v>
      </c>
      <c r="F5" s="9">
        <f t="shared" si="4"/>
        <v>16095</v>
      </c>
      <c r="G5" s="9">
        <f t="shared" si="5"/>
        <v>14631</v>
      </c>
      <c r="H5" s="9">
        <f t="shared" si="6"/>
        <v>12193</v>
      </c>
      <c r="I5" s="9" t="e">
        <f>#REF!</f>
        <v>#REF!</v>
      </c>
      <c r="J5" s="4" t="str">
        <f t="shared" si="7"/>
        <v>07..06.24</v>
      </c>
      <c r="O5">
        <v>0</v>
      </c>
      <c r="P5">
        <f>85.83*10.764</f>
        <v>923.87411999999995</v>
      </c>
      <c r="Q5">
        <f t="shared" ref="Q5:Q15" si="11">P5/1.1</f>
        <v>839.88556363636349</v>
      </c>
      <c r="R5" s="2">
        <v>13517600</v>
      </c>
      <c r="S5" s="7" t="s">
        <v>23</v>
      </c>
      <c r="T5" s="7"/>
      <c r="U5">
        <f t="shared" si="10"/>
        <v>16094.573576755243</v>
      </c>
    </row>
    <row r="6" spans="1:21" x14ac:dyDescent="0.25">
      <c r="A6" s="4">
        <f t="shared" si="0"/>
        <v>0</v>
      </c>
      <c r="B6" s="4">
        <f t="shared" si="1"/>
        <v>839.88556363636349</v>
      </c>
      <c r="C6" s="4">
        <f t="shared" si="9"/>
        <v>923.87411999999995</v>
      </c>
      <c r="D6" s="4">
        <f t="shared" si="2"/>
        <v>1108.6489439999998</v>
      </c>
      <c r="E6" s="15">
        <f t="shared" si="3"/>
        <v>15150000</v>
      </c>
      <c r="F6" s="14">
        <f t="shared" si="4"/>
        <v>18038</v>
      </c>
      <c r="G6" s="9">
        <f t="shared" si="5"/>
        <v>16398</v>
      </c>
      <c r="H6" s="9">
        <f t="shared" si="6"/>
        <v>13665</v>
      </c>
      <c r="I6" s="9" t="e">
        <f>#REF!</f>
        <v>#REF!</v>
      </c>
      <c r="J6" s="4" t="str">
        <f t="shared" si="7"/>
        <v>04.06.24</v>
      </c>
      <c r="O6">
        <v>0</v>
      </c>
      <c r="P6">
        <f>85.83*10.764</f>
        <v>923.87411999999995</v>
      </c>
      <c r="Q6">
        <f t="shared" si="11"/>
        <v>839.88556363636349</v>
      </c>
      <c r="R6" s="2">
        <v>15150000</v>
      </c>
      <c r="S6" s="7" t="s">
        <v>24</v>
      </c>
      <c r="T6" s="7"/>
      <c r="U6">
        <f t="shared" si="10"/>
        <v>18038.171693780103</v>
      </c>
    </row>
    <row r="7" spans="1:21" x14ac:dyDescent="0.25">
      <c r="A7" s="4">
        <f t="shared" si="0"/>
        <v>0</v>
      </c>
      <c r="B7" s="4">
        <f t="shared" si="1"/>
        <v>839.88556363636349</v>
      </c>
      <c r="C7" s="4">
        <f t="shared" si="9"/>
        <v>923.87411999999995</v>
      </c>
      <c r="D7" s="4">
        <f t="shared" si="2"/>
        <v>1108.6489439999998</v>
      </c>
      <c r="E7" s="15">
        <f t="shared" si="3"/>
        <v>14990800</v>
      </c>
      <c r="F7" s="14">
        <f t="shared" si="4"/>
        <v>17849</v>
      </c>
      <c r="G7" s="9">
        <f t="shared" si="5"/>
        <v>16226</v>
      </c>
      <c r="H7" s="9">
        <f t="shared" si="6"/>
        <v>13522</v>
      </c>
      <c r="I7" s="9" t="e">
        <f>#REF!</f>
        <v>#REF!</v>
      </c>
      <c r="J7" s="4" t="str">
        <f t="shared" si="7"/>
        <v>22.03.24</v>
      </c>
      <c r="O7">
        <v>0</v>
      </c>
      <c r="P7">
        <f>85.83*10.764</f>
        <v>923.87411999999995</v>
      </c>
      <c r="Q7">
        <f t="shared" si="11"/>
        <v>839.88556363636349</v>
      </c>
      <c r="R7" s="2">
        <v>14990800</v>
      </c>
      <c r="S7" s="7" t="s">
        <v>25</v>
      </c>
      <c r="T7" s="7"/>
      <c r="U7">
        <f t="shared" si="10"/>
        <v>17848.622061195958</v>
      </c>
    </row>
    <row r="8" spans="1:21" x14ac:dyDescent="0.25">
      <c r="A8" s="4">
        <f t="shared" si="0"/>
        <v>0</v>
      </c>
      <c r="B8" s="4">
        <f t="shared" si="1"/>
        <v>780</v>
      </c>
      <c r="C8" s="4">
        <f t="shared" si="9"/>
        <v>858.00000000000011</v>
      </c>
      <c r="D8" s="4">
        <f t="shared" si="2"/>
        <v>1029.6000000000001</v>
      </c>
      <c r="E8" s="15">
        <f t="shared" si="3"/>
        <v>16300000</v>
      </c>
      <c r="F8" s="14">
        <f t="shared" si="4"/>
        <v>20897</v>
      </c>
      <c r="G8" s="9">
        <f t="shared" si="5"/>
        <v>18998</v>
      </c>
      <c r="H8" s="9">
        <f t="shared" si="6"/>
        <v>15831</v>
      </c>
      <c r="I8" s="9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780</v>
      </c>
      <c r="R8" s="2">
        <v>16300000</v>
      </c>
      <c r="S8" s="7"/>
      <c r="T8" s="7"/>
      <c r="U8">
        <f t="shared" si="10"/>
        <v>20897.435897435898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1"/>
        <v>0</v>
      </c>
      <c r="R9" s="2">
        <v>0</v>
      </c>
      <c r="S9" s="7"/>
      <c r="T9" s="7"/>
      <c r="U9" t="e">
        <f t="shared" si="10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7"/>
      <c r="T10" s="7"/>
      <c r="U10" t="e">
        <f t="shared" si="10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7"/>
      <c r="T11" s="7"/>
      <c r="U11" t="e">
        <f t="shared" si="10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7"/>
      <c r="T12" s="7"/>
      <c r="U12" t="e">
        <f t="shared" si="10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si="11"/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1"/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9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1"/>
        <v>0</v>
      </c>
      <c r="R15" s="2">
        <v>0</v>
      </c>
      <c r="S15" s="7"/>
      <c r="T15" s="7"/>
    </row>
    <row r="16" spans="1:21" x14ac:dyDescent="0.25">
      <c r="H16" t="s">
        <v>13</v>
      </c>
    </row>
    <row r="17" spans="7:24" x14ac:dyDescent="0.25">
      <c r="H17" t="s">
        <v>21</v>
      </c>
      <c r="I17">
        <v>780</v>
      </c>
      <c r="J17" s="4">
        <f>72.5*10.764</f>
        <v>780.39</v>
      </c>
    </row>
    <row r="18" spans="7:24" x14ac:dyDescent="0.25">
      <c r="H18" t="s">
        <v>22</v>
      </c>
      <c r="I18">
        <v>60</v>
      </c>
      <c r="J18">
        <f>5.532*10.764</f>
        <v>59.546447999999998</v>
      </c>
    </row>
    <row r="19" spans="7:24" x14ac:dyDescent="0.25">
      <c r="I19">
        <f>I18+I17</f>
        <v>840</v>
      </c>
    </row>
    <row r="20" spans="7:24" x14ac:dyDescent="0.25">
      <c r="H20" t="s">
        <v>18</v>
      </c>
      <c r="I20">
        <v>924</v>
      </c>
      <c r="J20">
        <f>85.83*10.764</f>
        <v>923.87411999999995</v>
      </c>
    </row>
    <row r="21" spans="7:24" x14ac:dyDescent="0.25">
      <c r="H21" t="s">
        <v>19</v>
      </c>
      <c r="I21">
        <v>19000</v>
      </c>
    </row>
    <row r="22" spans="7:24" x14ac:dyDescent="0.25">
      <c r="H22" t="s">
        <v>20</v>
      </c>
      <c r="I22">
        <f>I21*I19</f>
        <v>15960000</v>
      </c>
    </row>
    <row r="23" spans="7:24" x14ac:dyDescent="0.25">
      <c r="H23" t="s">
        <v>27</v>
      </c>
      <c r="I23">
        <v>700000</v>
      </c>
    </row>
    <row r="24" spans="7:24" x14ac:dyDescent="0.25">
      <c r="G24" s="6"/>
      <c r="H24" s="6"/>
      <c r="I24">
        <f>I23+I22</f>
        <v>16660000</v>
      </c>
    </row>
    <row r="25" spans="7:24" x14ac:dyDescent="0.25">
      <c r="N25" t="s">
        <v>26</v>
      </c>
    </row>
    <row r="26" spans="7:24" x14ac:dyDescent="0.25">
      <c r="H26" t="s">
        <v>14</v>
      </c>
      <c r="P26" s="10"/>
      <c r="Q26" s="10"/>
      <c r="R26" s="12"/>
      <c r="T26" s="10"/>
      <c r="U26" s="10"/>
      <c r="V26" s="10"/>
      <c r="W26" s="10"/>
      <c r="X26" s="10"/>
    </row>
    <row r="27" spans="7:24" x14ac:dyDescent="0.25">
      <c r="H27" t="s">
        <v>15</v>
      </c>
      <c r="I27">
        <v>15100000</v>
      </c>
      <c r="P27" s="10"/>
      <c r="Q27" s="13"/>
      <c r="R27" s="13"/>
      <c r="T27" s="13"/>
      <c r="U27" s="13"/>
      <c r="V27" s="10"/>
      <c r="W27" s="10"/>
      <c r="X27" s="10"/>
    </row>
    <row r="28" spans="7:24" x14ac:dyDescent="0.25">
      <c r="H28" t="s">
        <v>16</v>
      </c>
      <c r="I28">
        <v>1057000</v>
      </c>
      <c r="P28" s="10"/>
      <c r="Q28" s="10"/>
      <c r="R28" s="10"/>
      <c r="T28" s="10"/>
      <c r="U28" s="10"/>
      <c r="V28" s="10"/>
      <c r="W28" s="10"/>
      <c r="X28" s="10"/>
    </row>
    <row r="29" spans="7:24" x14ac:dyDescent="0.25">
      <c r="H29" t="s">
        <v>17</v>
      </c>
      <c r="I29">
        <v>30000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I30">
        <f>SUM(I27:I29)</f>
        <v>16187000</v>
      </c>
      <c r="P30" s="10"/>
      <c r="Q30" s="10"/>
      <c r="R30" s="11"/>
      <c r="T30" s="11"/>
      <c r="U30" s="11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T33" s="10"/>
      <c r="U33" s="10"/>
      <c r="V33" s="10"/>
      <c r="W33" s="10"/>
      <c r="X33" s="10"/>
    </row>
    <row r="34" spans="16:24" x14ac:dyDescent="0.25">
      <c r="P34" s="10"/>
      <c r="Q34" s="10"/>
      <c r="R34" s="10"/>
      <c r="S34" s="6"/>
      <c r="T34" s="10"/>
      <c r="U34" s="10"/>
      <c r="V34" s="10"/>
      <c r="W34" s="10"/>
      <c r="X34" s="10"/>
    </row>
    <row r="35" spans="16:24" x14ac:dyDescent="0.25">
      <c r="P35" s="10"/>
      <c r="Q35" s="10"/>
      <c r="R35" s="10"/>
      <c r="S35" s="6"/>
      <c r="T35" s="10"/>
      <c r="U35" s="10"/>
      <c r="V35" s="10"/>
      <c r="W35" s="10"/>
      <c r="X35" s="10"/>
    </row>
    <row r="36" spans="16:24" x14ac:dyDescent="0.25">
      <c r="Q36" s="10"/>
      <c r="R36" s="10"/>
    </row>
    <row r="37" spans="16:24" x14ac:dyDescent="0.25">
      <c r="Q37" s="10"/>
      <c r="R37" s="10"/>
      <c r="T37" s="6"/>
    </row>
    <row r="38" spans="16:24" x14ac:dyDescent="0.25">
      <c r="P38" s="10"/>
      <c r="Q38" s="10"/>
      <c r="R38" s="10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2024-12-12T07:24:44Z</dcterms:modified>
</cp:coreProperties>
</file>