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Bhayander (W)\SHEKHAR MANOHAR PATIL\"/>
    </mc:Choice>
  </mc:AlternateContent>
  <xr:revisionPtr revIDLastSave="0" documentId="13_ncr:1_{C3C7EF02-F1F3-4AC5-82F2-E03D1A23E69D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U2" i="4" l="1"/>
  <c r="J24" i="4"/>
  <c r="Q2" i="4"/>
  <c r="S2" i="4"/>
  <c r="J30" i="4"/>
  <c r="J21" i="4"/>
  <c r="N20" i="4"/>
  <c r="O22" i="4"/>
  <c r="N22" i="4"/>
  <c r="N19" i="4"/>
  <c r="Q8" i="4" l="1"/>
  <c r="P7" i="4"/>
  <c r="Q6" i="4"/>
  <c r="P5" i="4"/>
  <c r="Q4" i="4"/>
  <c r="Q3" i="4"/>
  <c r="P2" i="4"/>
  <c r="Q12" i="4" l="1"/>
  <c r="P12" i="4"/>
  <c r="P11" i="4"/>
  <c r="P10" i="4"/>
  <c r="P9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<sst xmlns="http://schemas.openxmlformats.org/spreadsheetml/2006/main" count="31" uniqueCount="28">
  <si>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</si>
  <si>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</si>
  <si>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</si>
  <si>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</si>
  <si>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</si>
  <si>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</si>
  <si>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</si>
  <si>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</si>
  <si>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</si>
  <si>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</si>
  <si>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</si>
  <si>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</si>
  <si>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</si>
  <si>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 202 2ND FLOOR BALAJI KRUPA PLOT NO 169 &amp; 170 SECTOR 21 KAMOTHE NAVI MUMBAI PANVEL</t>
  </si>
  <si>
    <t>ca</t>
  </si>
  <si>
    <t>bua</t>
  </si>
  <si>
    <t>rate on ca</t>
  </si>
  <si>
    <t>fmv</t>
  </si>
  <si>
    <t>cb, fb</t>
  </si>
  <si>
    <t>agreement  - 14.11.2018</t>
  </si>
  <si>
    <t>av</t>
  </si>
  <si>
    <t>sd</t>
  </si>
  <si>
    <t>rd</t>
  </si>
  <si>
    <t>oc - 2018</t>
  </si>
  <si>
    <t>03.02.23</t>
  </si>
  <si>
    <t>balaji krupa</t>
  </si>
  <si>
    <t>krishna homes</t>
  </si>
  <si>
    <t>jai ganesh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</si>
</sst>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48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024578-A0D2-4FC6-951F-204C4FED4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87534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372718</xdr:colOff>
      <xdr:row>46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DB384D-5093-4DBD-AE52-F37CAA9B3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07118" cy="86403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344139</xdr:colOff>
      <xdr:row>51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25E2F6-0C6B-4A39-98B8-5F8FC0143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78539" cy="86689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391771</xdr:colOff>
      <xdr:row>44</xdr:row>
      <xdr:rowOff>1143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BB63CC-3701-446A-A222-AE0467AAC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26171" cy="819264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372718</xdr:colOff>
      <xdr:row>48</xdr:row>
      <xdr:rowOff>39308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498EFF-5C44-4035-99FF-C35A36244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07118" cy="86594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487034</xdr:colOff>
      <xdr:row>52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6A10AD-0FCA-4291-A562-E8B89B20FA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021434" cy="86689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334613</xdr:colOff>
      <xdr:row>45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1D3EB4-182C-452E-BAED-240425BAF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69013" cy="861180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15</xdr:col>
      <xdr:colOff>353665</xdr:colOff>
      <xdr:row>47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475C3D-E88B-46E7-B52C-7DD4B8DD9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8888065" cy="866896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410823</xdr:colOff>
      <xdr:row>46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DC670A-6D3B-45E0-AB6C-4165B09E1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45223" cy="867848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363192</xdr:colOff>
      <xdr:row>46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3A8B45-856B-4973-A9A1-7EDE9F956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97592" cy="86499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8"/>
  <sheetViews>
    <sheetView tabSelected="1" topLeftCell="D1" zoomScaleNormal="100" workbookViewId="0">
      <selection activeCell="S22" sqref="S2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7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380.39976000000001</v>
      </c>
      <c r="C2" s="4">
        <f>B2*1.2</f>
        <v>456.47971200000001</v>
      </c>
      <c r="D2" s="4">
        <f t="shared" ref="D2:D13" si="2">C2*1.2</f>
        <v>547.77565440000001</v>
      </c>
      <c r="E2" s="5">
        <f t="shared" ref="E2:E13" si="3">R2</f>
        <v>4000000</v>
      </c>
      <c r="F2" s="10">
        <f t="shared" ref="F2:F13" si="4">ROUND((E2/B2),0)</f>
        <v>10515</v>
      </c>
      <c r="G2" s="10">
        <f t="shared" ref="G2:G13" si="5">ROUND((E2/C2),0)</f>
        <v>8763</v>
      </c>
      <c r="H2" s="10">
        <f t="shared" ref="H2:H13" si="6">ROUND((E2/D2),0)</f>
        <v>7302</v>
      </c>
      <c r="I2" s="4" t="e">
        <f>#REF!</f>
        <v>#REF!</v>
      </c>
      <c r="J2" s="4">
        <f t="shared" ref="J2:J13" si="7">S2</f>
        <v>35.340000000000003</v>
      </c>
      <c r="O2">
        <v>0</v>
      </c>
      <c r="P2">
        <f t="shared" ref="P2:P8" si="8">O2/1.2</f>
        <v>0</v>
      </c>
      <c r="Q2">
        <f>S2*10.764</f>
        <v>380.39976000000001</v>
      </c>
      <c r="R2" s="2">
        <v>4000000</v>
      </c>
      <c r="S2" s="8">
        <f>34.6+0.74</f>
        <v>35.340000000000003</v>
      </c>
      <c r="T2" s="8" t="s">
        <v>24</v>
      </c>
      <c r="U2">
        <f>F2*1.2</f>
        <v>12618</v>
      </c>
    </row>
    <row r="3" spans="1:21" x14ac:dyDescent="0.25">
      <c r="A3" s="4">
        <f t="shared" si="0"/>
        <v>0</v>
      </c>
      <c r="B3" s="4">
        <f t="shared" si="1"/>
        <v>358.33333333333337</v>
      </c>
      <c r="C3" s="4">
        <f t="shared" ref="C3:C15" si="9">B3*1.2</f>
        <v>430.00000000000006</v>
      </c>
      <c r="D3" s="4">
        <f t="shared" si="2"/>
        <v>516</v>
      </c>
      <c r="E3" s="5">
        <f t="shared" si="3"/>
        <v>4200000</v>
      </c>
      <c r="F3" s="10">
        <f t="shared" si="4"/>
        <v>11721</v>
      </c>
      <c r="G3" s="15">
        <f t="shared" si="5"/>
        <v>9767</v>
      </c>
      <c r="H3" s="10">
        <f t="shared" si="6"/>
        <v>8140</v>
      </c>
      <c r="I3" s="4" t="e">
        <f>#REF!</f>
        <v>#REF!</v>
      </c>
      <c r="J3" s="4">
        <f t="shared" si="7"/>
        <v>0</v>
      </c>
      <c r="O3">
        <v>0</v>
      </c>
      <c r="P3">
        <v>430</v>
      </c>
      <c r="Q3">
        <f t="shared" ref="Q2:Q8" si="10">P3/1.2</f>
        <v>358.33333333333337</v>
      </c>
      <c r="R3" s="2">
        <v>4200000</v>
      </c>
      <c r="S3" s="8"/>
      <c r="T3" s="8"/>
    </row>
    <row r="4" spans="1:21" x14ac:dyDescent="0.25">
      <c r="A4" s="4">
        <f t="shared" si="0"/>
        <v>0</v>
      </c>
      <c r="B4" s="4">
        <f t="shared" si="1"/>
        <v>425</v>
      </c>
      <c r="C4" s="4">
        <f t="shared" si="9"/>
        <v>510</v>
      </c>
      <c r="D4" s="4">
        <f t="shared" si="2"/>
        <v>612</v>
      </c>
      <c r="E4" s="5">
        <f t="shared" si="3"/>
        <v>4000000</v>
      </c>
      <c r="F4" s="10">
        <f t="shared" si="4"/>
        <v>9412</v>
      </c>
      <c r="G4" s="15">
        <f t="shared" si="5"/>
        <v>7843</v>
      </c>
      <c r="H4" s="10">
        <f t="shared" si="6"/>
        <v>6536</v>
      </c>
      <c r="I4" s="4" t="e">
        <f>#REF!</f>
        <v>#REF!</v>
      </c>
      <c r="J4" s="4">
        <f t="shared" si="7"/>
        <v>0</v>
      </c>
      <c r="O4">
        <v>0</v>
      </c>
      <c r="P4">
        <v>510</v>
      </c>
      <c r="Q4">
        <f t="shared" si="10"/>
        <v>425</v>
      </c>
      <c r="R4" s="2">
        <v>4000000</v>
      </c>
      <c r="S4" s="8"/>
      <c r="T4" s="8"/>
    </row>
    <row r="5" spans="1:21" x14ac:dyDescent="0.25">
      <c r="A5" s="4">
        <f t="shared" si="0"/>
        <v>0</v>
      </c>
      <c r="B5" s="4">
        <f t="shared" si="1"/>
        <v>380</v>
      </c>
      <c r="C5" s="4">
        <f t="shared" si="9"/>
        <v>456</v>
      </c>
      <c r="D5" s="4">
        <f t="shared" si="2"/>
        <v>547.19999999999993</v>
      </c>
      <c r="E5" s="5">
        <f t="shared" si="3"/>
        <v>4000000</v>
      </c>
      <c r="F5" s="10">
        <f t="shared" si="4"/>
        <v>10526</v>
      </c>
      <c r="G5" s="10">
        <f t="shared" si="5"/>
        <v>8772</v>
      </c>
      <c r="H5" s="10">
        <f t="shared" si="6"/>
        <v>7310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380</v>
      </c>
      <c r="R5" s="2">
        <v>4000000</v>
      </c>
      <c r="S5" s="8"/>
      <c r="T5" s="8"/>
    </row>
    <row r="6" spans="1:21" x14ac:dyDescent="0.25">
      <c r="A6" s="4">
        <f t="shared" si="0"/>
        <v>0</v>
      </c>
      <c r="B6" s="4">
        <f t="shared" si="1"/>
        <v>500</v>
      </c>
      <c r="C6" s="4">
        <f t="shared" si="9"/>
        <v>600</v>
      </c>
      <c r="D6" s="4">
        <f t="shared" si="2"/>
        <v>720</v>
      </c>
      <c r="E6" s="5">
        <f t="shared" si="3"/>
        <v>4700000</v>
      </c>
      <c r="F6" s="10">
        <f t="shared" si="4"/>
        <v>9400</v>
      </c>
      <c r="G6" s="15">
        <f t="shared" si="5"/>
        <v>7833</v>
      </c>
      <c r="H6" s="10">
        <f t="shared" si="6"/>
        <v>6528</v>
      </c>
      <c r="I6" s="4" t="e">
        <f>#REF!</f>
        <v>#REF!</v>
      </c>
      <c r="J6" s="4">
        <f t="shared" si="7"/>
        <v>0</v>
      </c>
      <c r="O6">
        <v>0</v>
      </c>
      <c r="P6">
        <v>600</v>
      </c>
      <c r="Q6">
        <f t="shared" si="10"/>
        <v>500</v>
      </c>
      <c r="R6" s="2">
        <v>4700000</v>
      </c>
      <c r="S6" s="8"/>
      <c r="T6" s="8"/>
    </row>
    <row r="7" spans="1:21" x14ac:dyDescent="0.25">
      <c r="A7" s="4">
        <f t="shared" si="0"/>
        <v>0</v>
      </c>
      <c r="B7" s="4">
        <f t="shared" si="1"/>
        <v>552</v>
      </c>
      <c r="C7" s="4">
        <f t="shared" si="9"/>
        <v>662.4</v>
      </c>
      <c r="D7" s="4">
        <f t="shared" si="2"/>
        <v>794.88</v>
      </c>
      <c r="E7" s="5">
        <f t="shared" si="3"/>
        <v>7500000</v>
      </c>
      <c r="F7" s="10">
        <f t="shared" si="4"/>
        <v>13587</v>
      </c>
      <c r="G7" s="15">
        <f t="shared" si="5"/>
        <v>11322</v>
      </c>
      <c r="H7" s="10">
        <f t="shared" si="6"/>
        <v>9435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552</v>
      </c>
      <c r="R7" s="2">
        <v>7500000</v>
      </c>
      <c r="S7" s="8"/>
      <c r="T7" s="8"/>
    </row>
    <row r="8" spans="1:21" x14ac:dyDescent="0.25">
      <c r="A8" s="4">
        <f t="shared" si="0"/>
        <v>0</v>
      </c>
      <c r="B8" s="4">
        <f t="shared" si="1"/>
        <v>325</v>
      </c>
      <c r="C8" s="4">
        <f t="shared" si="9"/>
        <v>390</v>
      </c>
      <c r="D8" s="4">
        <f t="shared" si="2"/>
        <v>468</v>
      </c>
      <c r="E8" s="5">
        <f t="shared" si="3"/>
        <v>3500000</v>
      </c>
      <c r="F8" s="10">
        <f t="shared" si="4"/>
        <v>10769</v>
      </c>
      <c r="G8" s="10">
        <f t="shared" si="5"/>
        <v>8974</v>
      </c>
      <c r="H8" s="10">
        <f t="shared" si="6"/>
        <v>7479</v>
      </c>
      <c r="I8" s="4" t="e">
        <f>#REF!</f>
        <v>#REF!</v>
      </c>
      <c r="J8" s="4">
        <f t="shared" si="7"/>
        <v>0</v>
      </c>
      <c r="O8">
        <v>0</v>
      </c>
      <c r="P8">
        <v>390</v>
      </c>
      <c r="Q8">
        <f t="shared" si="10"/>
        <v>325</v>
      </c>
      <c r="R8" s="2">
        <v>3500000</v>
      </c>
      <c r="S8" s="8"/>
      <c r="T8" s="8"/>
    </row>
    <row r="9" spans="1:21" x14ac:dyDescent="0.25">
      <c r="A9" s="4">
        <f t="shared" si="0"/>
        <v>0</v>
      </c>
      <c r="B9" s="4">
        <f t="shared" si="1"/>
        <v>150</v>
      </c>
      <c r="C9" s="4">
        <f t="shared" si="9"/>
        <v>180</v>
      </c>
      <c r="D9" s="4">
        <f t="shared" si="2"/>
        <v>216</v>
      </c>
      <c r="E9" s="5">
        <f t="shared" si="3"/>
        <v>3500000</v>
      </c>
      <c r="F9" s="10">
        <f t="shared" si="4"/>
        <v>23333</v>
      </c>
      <c r="G9" s="10">
        <f t="shared" si="5"/>
        <v>19444</v>
      </c>
      <c r="H9" s="10">
        <f t="shared" si="6"/>
        <v>16204</v>
      </c>
      <c r="I9" s="4" t="e">
        <f>#REF!</f>
        <v>#REF!</v>
      </c>
      <c r="J9" s="4" t="str">
        <f t="shared" si="7"/>
        <v>balaji krupa</v>
      </c>
      <c r="O9">
        <v>0</v>
      </c>
      <c r="P9">
        <f t="shared" ref="P9:P12" si="11">O9/1.2</f>
        <v>0</v>
      </c>
      <c r="Q9">
        <v>150</v>
      </c>
      <c r="R9" s="2">
        <v>3500000</v>
      </c>
      <c r="S9" s="8" t="s">
        <v>25</v>
      </c>
      <c r="T9" s="8"/>
    </row>
    <row r="10" spans="1:21" x14ac:dyDescent="0.25">
      <c r="A10" s="4">
        <f t="shared" si="0"/>
        <v>0</v>
      </c>
      <c r="B10" s="4">
        <f t="shared" si="1"/>
        <v>220</v>
      </c>
      <c r="C10" s="4">
        <f t="shared" si="9"/>
        <v>264</v>
      </c>
      <c r="D10" s="4">
        <f t="shared" si="2"/>
        <v>316.8</v>
      </c>
      <c r="E10" s="5">
        <f t="shared" si="3"/>
        <v>3500000</v>
      </c>
      <c r="F10" s="10">
        <f t="shared" si="4"/>
        <v>15909</v>
      </c>
      <c r="G10" s="10">
        <f t="shared" si="5"/>
        <v>13258</v>
      </c>
      <c r="H10" s="10">
        <f t="shared" si="6"/>
        <v>11048</v>
      </c>
      <c r="I10" s="4" t="e">
        <f>#REF!</f>
        <v>#REF!</v>
      </c>
      <c r="J10" s="4" t="str">
        <f t="shared" si="7"/>
        <v>krishna homes</v>
      </c>
      <c r="O10">
        <v>0</v>
      </c>
      <c r="P10">
        <f t="shared" si="11"/>
        <v>0</v>
      </c>
      <c r="Q10">
        <v>220</v>
      </c>
      <c r="R10" s="2">
        <v>3500000</v>
      </c>
      <c r="S10" s="8" t="s">
        <v>26</v>
      </c>
      <c r="T10" s="8"/>
    </row>
    <row r="11" spans="1:21" x14ac:dyDescent="0.25">
      <c r="A11" s="4">
        <f t="shared" si="0"/>
        <v>0</v>
      </c>
      <c r="B11" s="4">
        <f t="shared" si="1"/>
        <v>250</v>
      </c>
      <c r="C11" s="4">
        <f t="shared" si="9"/>
        <v>300</v>
      </c>
      <c r="D11" s="4">
        <f t="shared" si="2"/>
        <v>360</v>
      </c>
      <c r="E11" s="5">
        <f t="shared" si="3"/>
        <v>3600000</v>
      </c>
      <c r="F11" s="10">
        <f t="shared" si="4"/>
        <v>14400</v>
      </c>
      <c r="G11" s="10">
        <f t="shared" si="5"/>
        <v>12000</v>
      </c>
      <c r="H11" s="10">
        <f t="shared" si="6"/>
        <v>10000</v>
      </c>
      <c r="I11" s="4" t="e">
        <f>#REF!</f>
        <v>#REF!</v>
      </c>
      <c r="J11" s="4" t="str">
        <f t="shared" si="7"/>
        <v>jai ganesh</v>
      </c>
      <c r="O11">
        <v>0</v>
      </c>
      <c r="P11">
        <f t="shared" si="11"/>
        <v>0</v>
      </c>
      <c r="Q11">
        <v>250</v>
      </c>
      <c r="R11" s="2">
        <v>3600000</v>
      </c>
      <c r="S11" s="8" t="s">
        <v>27</v>
      </c>
      <c r="T11" s="8"/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1"/>
        <v>0</v>
      </c>
      <c r="Q12">
        <f t="shared" ref="Q9:Q12" si="12">P12/1.2</f>
        <v>0</v>
      </c>
      <c r="R12" s="2">
        <v>0</v>
      </c>
      <c r="S12" s="8"/>
      <c r="T12" s="8"/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3">O13/1.2</f>
        <v>0</v>
      </c>
      <c r="Q13">
        <f t="shared" ref="Q13" si="14">P13/1.2</f>
        <v>0</v>
      </c>
      <c r="R13" s="2">
        <v>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5">C14*1.2</f>
        <v>0</v>
      </c>
      <c r="E14" s="5">
        <f t="shared" ref="E14:E15" si="16">R14</f>
        <v>0</v>
      </c>
      <c r="F14" s="10" t="e">
        <f t="shared" ref="F14:F15" si="17">ROUND((E14/B14),0)</f>
        <v>#DIV/0!</v>
      </c>
      <c r="G14" s="10" t="e">
        <f t="shared" ref="G14:G15" si="18">ROUND((E14/C14),0)</f>
        <v>#DIV/0!</v>
      </c>
      <c r="H14" s="4" t="e">
        <f t="shared" ref="H14:H15" si="19">ROUND((E14/D14),0)</f>
        <v>#DIV/0!</v>
      </c>
      <c r="I14" s="4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f t="shared" ref="Q14:Q15" si="22">P14/1.2</f>
        <v>0</v>
      </c>
      <c r="R14" s="2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5"/>
        <v>0</v>
      </c>
      <c r="E15" s="5">
        <f t="shared" si="16"/>
        <v>0</v>
      </c>
      <c r="F15" s="10" t="e">
        <f t="shared" si="17"/>
        <v>#DIV/0!</v>
      </c>
      <c r="G15" s="4" t="e">
        <f t="shared" si="18"/>
        <v>#DIV/0!</v>
      </c>
      <c r="H15" s="4" t="e">
        <f t="shared" si="19"/>
        <v>#DIV/0!</v>
      </c>
      <c r="I15" s="4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8"/>
      <c r="T15" s="8"/>
    </row>
    <row r="17" spans="7:24" x14ac:dyDescent="0.25">
      <c r="G17" t="s">
        <v>13</v>
      </c>
    </row>
    <row r="19" spans="7:24" x14ac:dyDescent="0.25">
      <c r="I19" t="s">
        <v>14</v>
      </c>
      <c r="J19">
        <v>211</v>
      </c>
      <c r="N19">
        <f>19.578*10.764</f>
        <v>210.73759199999998</v>
      </c>
    </row>
    <row r="20" spans="7:24" x14ac:dyDescent="0.25">
      <c r="I20" t="s">
        <v>18</v>
      </c>
      <c r="J20">
        <v>59</v>
      </c>
      <c r="N20">
        <f>5.478*10.764</f>
        <v>58.965191999999995</v>
      </c>
    </row>
    <row r="21" spans="7:24" x14ac:dyDescent="0.25">
      <c r="J21">
        <f>J20+J19</f>
        <v>270</v>
      </c>
    </row>
    <row r="22" spans="7:24" x14ac:dyDescent="0.25">
      <c r="I22" t="s">
        <v>15</v>
      </c>
      <c r="J22">
        <v>253</v>
      </c>
      <c r="N22">
        <f>23.493*10.764</f>
        <v>252.87865199999996</v>
      </c>
      <c r="O22">
        <f>N22/N19</f>
        <v>1.1999693533558076</v>
      </c>
    </row>
    <row r="23" spans="7:24" x14ac:dyDescent="0.25">
      <c r="I23" t="s">
        <v>16</v>
      </c>
      <c r="J23">
        <v>13000</v>
      </c>
    </row>
    <row r="24" spans="7:24" x14ac:dyDescent="0.25">
      <c r="G24" s="6"/>
      <c r="H24" s="6"/>
      <c r="I24" t="s">
        <v>17</v>
      </c>
      <c r="J24">
        <f>J23*J21</f>
        <v>3510000</v>
      </c>
    </row>
    <row r="26" spans="7:24" x14ac:dyDescent="0.25">
      <c r="I26" t="s">
        <v>19</v>
      </c>
      <c r="O26" t="s">
        <v>23</v>
      </c>
      <c r="P26" s="11"/>
      <c r="Q26" s="11"/>
      <c r="R26" s="13"/>
      <c r="T26" s="11"/>
      <c r="U26" s="11"/>
      <c r="V26" s="11"/>
      <c r="W26" s="11"/>
      <c r="X26" s="11"/>
    </row>
    <row r="27" spans="7:24" x14ac:dyDescent="0.25">
      <c r="I27" t="s">
        <v>20</v>
      </c>
      <c r="J27">
        <v>2120000</v>
      </c>
      <c r="P27" s="11"/>
      <c r="Q27" s="14"/>
      <c r="R27" s="14"/>
      <c r="T27" s="14"/>
      <c r="U27" s="14"/>
      <c r="V27" s="11"/>
      <c r="W27" s="11"/>
      <c r="X27" s="11"/>
    </row>
    <row r="28" spans="7:24" x14ac:dyDescent="0.25">
      <c r="I28" t="s">
        <v>21</v>
      </c>
      <c r="J28">
        <v>127000</v>
      </c>
      <c r="P28" s="11"/>
      <c r="Q28" s="11"/>
      <c r="R28" s="11"/>
      <c r="T28" s="11"/>
      <c r="U28" s="11"/>
      <c r="V28" s="11"/>
      <c r="W28" s="11"/>
      <c r="X28" s="11"/>
    </row>
    <row r="29" spans="7:24" x14ac:dyDescent="0.25">
      <c r="I29" t="s">
        <v>22</v>
      </c>
      <c r="J29">
        <v>21200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J30">
        <f>SUM(J27:J29)</f>
        <v>2268200</v>
      </c>
      <c r="P30" s="11"/>
      <c r="Q30" s="11"/>
      <c r="R30" s="12"/>
      <c r="T30" s="12"/>
      <c r="U30" s="12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T33" s="11"/>
      <c r="U33" s="11"/>
      <c r="V33" s="11"/>
      <c r="W33" s="11"/>
      <c r="X33" s="11"/>
    </row>
    <row r="34" spans="16:24" x14ac:dyDescent="0.25">
      <c r="P34" s="11"/>
      <c r="Q34" s="11"/>
      <c r="R34" s="11"/>
      <c r="S34" s="6"/>
      <c r="T34" s="11"/>
      <c r="U34" s="11"/>
      <c r="V34" s="11"/>
      <c r="W34" s="11"/>
      <c r="X34" s="11"/>
    </row>
    <row r="35" spans="16:24" x14ac:dyDescent="0.25">
      <c r="P35" s="11"/>
      <c r="Q35" s="11"/>
      <c r="R35" s="11"/>
      <c r="S35" s="6"/>
      <c r="T35" s="11"/>
      <c r="U35" s="11"/>
      <c r="V35" s="11"/>
      <c r="W35" s="11"/>
      <c r="X35" s="11"/>
    </row>
    <row r="36" spans="16:24" x14ac:dyDescent="0.25">
      <c r="Q36" s="11"/>
      <c r="R36" s="11"/>
    </row>
    <row r="37" spans="16:24" x14ac:dyDescent="0.25">
      <c r="Q37" s="11"/>
      <c r="R37" s="11"/>
      <c r="T37" s="6"/>
    </row>
    <row r="38" spans="16:24" x14ac:dyDescent="0.25">
      <c r="P38" s="11"/>
      <c r="Q38" s="11"/>
      <c r="R38" s="11"/>
      <c r="S38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3" sqref="B3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2024-12-11T05:20:00Z</dcterms:modified>
</cp:coreProperties>
</file>