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SBI\RACPC Chinchpokli - RV-DSV\Namdev Bharmal\"/>
    </mc:Choice>
  </mc:AlternateContent>
  <xr:revisionPtr revIDLastSave="0" documentId="13_ncr:1_{DB071FEA-085D-444A-ADE4-2E890159910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J24" i="4" l="1"/>
  <c r="I28" i="4"/>
  <c r="P3" i="4"/>
  <c r="I20" i="4"/>
  <c r="I27" i="4"/>
  <c r="Q12" i="4" l="1"/>
  <c r="P12" i="4"/>
  <c r="P11" i="4"/>
  <c r="Q11" i="4" s="1"/>
  <c r="Q10" i="4"/>
  <c r="P10" i="4"/>
  <c r="P9" i="4"/>
  <c r="Q9" i="4" s="1"/>
  <c r="Q8" i="4"/>
  <c r="P8" i="4"/>
  <c r="Q7" i="4"/>
  <c r="Q6" i="4"/>
  <c r="Q5" i="4"/>
  <c r="Q4" i="4"/>
  <c r="Q3" i="4"/>
  <c r="Q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<sst xmlns="http://schemas.openxmlformats.org/spreadsheetml/2006/main" count="26" uniqueCount="23">
  <si>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</si>
  <si>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</si>
  <si>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</si>
  <si>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</si>
  <si>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</si>
  <si>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</si>
  <si>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</si>
  <si>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</si>
  <si>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</si>
  <si>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</si>
  <si>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</si>
  <si>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</si>
  <si>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</si>
  <si>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Flat no 101.1Floor,Pancha ganga CHS,Manda Village,Kalyan</t>
  </si>
  <si>
    <t>bua</t>
  </si>
  <si>
    <t>rate</t>
  </si>
  <si>
    <t>fmv</t>
  </si>
  <si>
    <t>agreement - 09.06.23</t>
  </si>
  <si>
    <t>av</t>
  </si>
  <si>
    <t>sd</t>
  </si>
  <si>
    <t>rd</t>
  </si>
  <si>
    <t>08.03.22</t>
  </si>
  <si>
    <t>17.12.20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</si>
</sst>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4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409575</xdr:colOff>
      <xdr:row>46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EF576-B001-48A8-9138-6D677D468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087975" cy="848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13</xdr:col>
      <xdr:colOff>238125</xdr:colOff>
      <xdr:row>56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220C43-04CA-4645-AE8D-1AAC91AE9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7553325" cy="9696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544192</xdr:colOff>
      <xdr:row>46</xdr:row>
      <xdr:rowOff>58354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9666B9-FC21-4394-B7C5-85F131DB2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9078592" cy="86308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572771</xdr:colOff>
      <xdr:row>48</xdr:row>
      <xdr:rowOff>58361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933920-97AF-41D2-A15D-A7516FA48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107171" cy="86784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15</xdr:col>
      <xdr:colOff>1276</xdr:colOff>
      <xdr:row>52</xdr:row>
      <xdr:rowOff>96460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19A518-98AB-470C-BF80-0229817DC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9145276" cy="86689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20</xdr:col>
      <xdr:colOff>515613</xdr:colOff>
      <xdr:row>45</xdr:row>
      <xdr:rowOff>67881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65BE94-7076-486A-B2EF-0DA7EE73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9050013" cy="8640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zoomScaleNormal="100" workbookViewId="0">
      <selection activeCell="Q24" sqref="Q24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6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316.66666666666669</v>
      </c>
      <c r="C2" s="4">
        <f>B2*1.2</f>
        <v>380</v>
      </c>
      <c r="D2" s="4">
        <f t="shared" ref="D2:D13" si="2">C2*1.2</f>
        <v>456</v>
      </c>
      <c r="E2" s="15">
        <f t="shared" ref="E2:E13" si="3">R2</f>
        <v>1500000</v>
      </c>
      <c r="F2" s="9">
        <f t="shared" ref="F2:F13" si="4">ROUND((E2/B2),0)</f>
        <v>4737</v>
      </c>
      <c r="G2" s="14">
        <f t="shared" ref="G2:G13" si="5">ROUND((E2/C2),0)</f>
        <v>3947</v>
      </c>
      <c r="H2" s="9">
        <f t="shared" ref="H2:H13" si="6">ROUND((E2/D2),0)</f>
        <v>3289</v>
      </c>
      <c r="I2" s="4" t="e">
        <f>#REF!</f>
        <v>#REF!</v>
      </c>
      <c r="J2" s="4" t="str">
        <f t="shared" ref="J2:J13" si="7">S2</f>
        <v>08.03.22</v>
      </c>
      <c r="O2">
        <v>0</v>
      </c>
      <c r="P2">
        <v>380</v>
      </c>
      <c r="Q2">
        <f t="shared" ref="Q2:Q12" si="8">P2/1.2</f>
        <v>316.66666666666669</v>
      </c>
      <c r="R2" s="2">
        <v>1500000</v>
      </c>
      <c r="S2" s="7" t="s">
        <v>21</v>
      </c>
      <c r="T2" s="7"/>
    </row>
    <row r="3" spans="1:20" x14ac:dyDescent="0.25">
      <c r="A3" s="4">
        <f t="shared" si="0"/>
        <v>0</v>
      </c>
      <c r="B3" s="4">
        <f t="shared" si="1"/>
        <v>321.93329999999997</v>
      </c>
      <c r="C3" s="4">
        <f t="shared" ref="C3:C15" si="9">B3*1.2</f>
        <v>386.31995999999998</v>
      </c>
      <c r="D3" s="4">
        <f t="shared" si="2"/>
        <v>463.58395199999995</v>
      </c>
      <c r="E3" s="15">
        <f t="shared" si="3"/>
        <v>2000000</v>
      </c>
      <c r="F3" s="9">
        <f t="shared" si="4"/>
        <v>6212</v>
      </c>
      <c r="G3" s="9">
        <f t="shared" si="5"/>
        <v>5177</v>
      </c>
      <c r="H3" s="9">
        <f t="shared" si="6"/>
        <v>4314</v>
      </c>
      <c r="I3" s="4" t="e">
        <f>#REF!</f>
        <v>#REF!</v>
      </c>
      <c r="J3" s="4" t="str">
        <f t="shared" si="7"/>
        <v>17.12.20</v>
      </c>
      <c r="O3">
        <v>0</v>
      </c>
      <c r="P3">
        <f>35.89*10.764</f>
        <v>386.31995999999998</v>
      </c>
      <c r="Q3">
        <f t="shared" si="8"/>
        <v>321.93329999999997</v>
      </c>
      <c r="R3" s="2">
        <v>2000000</v>
      </c>
      <c r="S3" s="7" t="s">
        <v>22</v>
      </c>
      <c r="T3" s="7"/>
    </row>
    <row r="4" spans="1:20" x14ac:dyDescent="0.25">
      <c r="A4" s="4">
        <f t="shared" si="0"/>
        <v>0</v>
      </c>
      <c r="B4" s="4">
        <f t="shared" si="1"/>
        <v>466.66666666666669</v>
      </c>
      <c r="C4" s="4">
        <f t="shared" si="9"/>
        <v>560</v>
      </c>
      <c r="D4" s="4">
        <f t="shared" si="2"/>
        <v>672</v>
      </c>
      <c r="E4" s="15">
        <f t="shared" si="3"/>
        <v>2200000</v>
      </c>
      <c r="F4" s="9">
        <f t="shared" si="4"/>
        <v>4714</v>
      </c>
      <c r="G4" s="9">
        <f t="shared" si="5"/>
        <v>3929</v>
      </c>
      <c r="H4" s="9">
        <f t="shared" si="6"/>
        <v>3274</v>
      </c>
      <c r="I4" s="4" t="e">
        <f>#REF!</f>
        <v>#REF!</v>
      </c>
      <c r="J4" s="4">
        <f t="shared" si="7"/>
        <v>0</v>
      </c>
      <c r="O4">
        <v>0</v>
      </c>
      <c r="P4">
        <v>560</v>
      </c>
      <c r="Q4">
        <f t="shared" si="8"/>
        <v>466.66666666666669</v>
      </c>
      <c r="R4" s="2">
        <v>2200000</v>
      </c>
      <c r="S4" s="7"/>
      <c r="T4" s="7"/>
    </row>
    <row r="5" spans="1:20" x14ac:dyDescent="0.25">
      <c r="A5" s="4">
        <f t="shared" si="0"/>
        <v>0</v>
      </c>
      <c r="B5" s="4">
        <f t="shared" si="1"/>
        <v>525</v>
      </c>
      <c r="C5" s="4">
        <f t="shared" si="9"/>
        <v>630</v>
      </c>
      <c r="D5" s="4">
        <f t="shared" si="2"/>
        <v>756</v>
      </c>
      <c r="E5" s="15">
        <f t="shared" si="3"/>
        <v>3300000</v>
      </c>
      <c r="F5" s="9">
        <f t="shared" si="4"/>
        <v>6286</v>
      </c>
      <c r="G5" s="14">
        <f t="shared" si="5"/>
        <v>5238</v>
      </c>
      <c r="H5" s="9">
        <f t="shared" si="6"/>
        <v>4365</v>
      </c>
      <c r="I5" s="4" t="e">
        <f>#REF!</f>
        <v>#REF!</v>
      </c>
      <c r="J5" s="4">
        <f t="shared" si="7"/>
        <v>0</v>
      </c>
      <c r="O5">
        <v>0</v>
      </c>
      <c r="P5">
        <v>630</v>
      </c>
      <c r="Q5">
        <f t="shared" si="8"/>
        <v>525</v>
      </c>
      <c r="R5" s="2">
        <v>3300000</v>
      </c>
      <c r="S5" s="7"/>
      <c r="T5" s="7"/>
    </row>
    <row r="6" spans="1:20" x14ac:dyDescent="0.25">
      <c r="A6" s="4">
        <f t="shared" si="0"/>
        <v>0</v>
      </c>
      <c r="B6" s="4">
        <f t="shared" si="1"/>
        <v>625</v>
      </c>
      <c r="C6" s="4">
        <f t="shared" si="9"/>
        <v>750</v>
      </c>
      <c r="D6" s="4">
        <f t="shared" si="2"/>
        <v>900</v>
      </c>
      <c r="E6" s="15">
        <f t="shared" si="3"/>
        <v>3500000</v>
      </c>
      <c r="F6" s="9">
        <f t="shared" si="4"/>
        <v>5600</v>
      </c>
      <c r="G6" s="14">
        <f t="shared" si="5"/>
        <v>4667</v>
      </c>
      <c r="H6" s="9">
        <f t="shared" si="6"/>
        <v>3889</v>
      </c>
      <c r="I6" s="4" t="e">
        <f>#REF!</f>
        <v>#REF!</v>
      </c>
      <c r="J6" s="4">
        <f t="shared" si="7"/>
        <v>0</v>
      </c>
      <c r="O6">
        <v>0</v>
      </c>
      <c r="P6">
        <v>750</v>
      </c>
      <c r="Q6">
        <f t="shared" si="8"/>
        <v>625</v>
      </c>
      <c r="R6" s="2">
        <v>3500000</v>
      </c>
      <c r="S6" s="7"/>
      <c r="T6" s="7"/>
    </row>
    <row r="7" spans="1:20" x14ac:dyDescent="0.25">
      <c r="A7" s="4">
        <f t="shared" si="0"/>
        <v>0</v>
      </c>
      <c r="B7" s="4">
        <f t="shared" si="1"/>
        <v>566.66666666666674</v>
      </c>
      <c r="C7" s="4">
        <f t="shared" si="9"/>
        <v>680.00000000000011</v>
      </c>
      <c r="D7" s="4">
        <f t="shared" si="2"/>
        <v>816.00000000000011</v>
      </c>
      <c r="E7" s="15">
        <f t="shared" si="3"/>
        <v>2650000</v>
      </c>
      <c r="F7" s="9">
        <f t="shared" si="4"/>
        <v>4676</v>
      </c>
      <c r="G7" s="9">
        <f t="shared" si="5"/>
        <v>3897</v>
      </c>
      <c r="H7" s="9">
        <f t="shared" si="6"/>
        <v>3248</v>
      </c>
      <c r="I7" s="4" t="e">
        <f>#REF!</f>
        <v>#REF!</v>
      </c>
      <c r="J7" s="4">
        <f t="shared" si="7"/>
        <v>0</v>
      </c>
      <c r="O7">
        <v>0</v>
      </c>
      <c r="P7">
        <v>680</v>
      </c>
      <c r="Q7">
        <f t="shared" si="8"/>
        <v>566.66666666666674</v>
      </c>
      <c r="R7" s="2">
        <v>2650000</v>
      </c>
      <c r="S7" s="7"/>
      <c r="T7" s="7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1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ref="P2:P12" si="10">O8/1.2</f>
        <v>0</v>
      </c>
      <c r="Q8">
        <f t="shared" si="8"/>
        <v>0</v>
      </c>
      <c r="R8" s="2">
        <v>0</v>
      </c>
      <c r="S8" s="7"/>
      <c r="T8" s="7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1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10"/>
        <v>0</v>
      </c>
      <c r="Q9">
        <f t="shared" si="8"/>
        <v>0</v>
      </c>
      <c r="R9" s="2">
        <v>0</v>
      </c>
      <c r="S9" s="7"/>
      <c r="T9" s="7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1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10"/>
        <v>0</v>
      </c>
      <c r="Q10">
        <f t="shared" si="8"/>
        <v>0</v>
      </c>
      <c r="R10" s="2">
        <v>0</v>
      </c>
      <c r="S10" s="7"/>
      <c r="T10" s="7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1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10"/>
        <v>0</v>
      </c>
      <c r="Q11">
        <f t="shared" si="8"/>
        <v>0</v>
      </c>
      <c r="R11" s="2">
        <v>0</v>
      </c>
      <c r="S11" s="7"/>
      <c r="T11" s="7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1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10"/>
        <v>0</v>
      </c>
      <c r="Q12">
        <f t="shared" si="8"/>
        <v>0</v>
      </c>
      <c r="R12" s="2">
        <v>0</v>
      </c>
      <c r="S12" s="7"/>
      <c r="T12" s="7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15">
        <f t="shared" si="3"/>
        <v>0</v>
      </c>
      <c r="F13" s="9" t="e">
        <f t="shared" si="4"/>
        <v>#DIV/0!</v>
      </c>
      <c r="G13" s="9" t="e">
        <f t="shared" si="5"/>
        <v>#DIV/0!</v>
      </c>
      <c r="H13" s="9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7"/>
      <c r="T13" s="7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15">
        <f t="shared" ref="E14:E15" si="14">R14</f>
        <v>0</v>
      </c>
      <c r="F14" s="9" t="e">
        <f t="shared" ref="F14:F15" si="15">ROUND((E14/B14),0)</f>
        <v>#DIV/0!</v>
      </c>
      <c r="G14" s="9" t="e">
        <f t="shared" ref="G14:G15" si="16">ROUND((E14/C14),0)</f>
        <v>#DIV/0!</v>
      </c>
      <c r="H14" s="9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7"/>
      <c r="T14" s="7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15">
        <f t="shared" si="14"/>
        <v>0</v>
      </c>
      <c r="F15" s="9" t="e">
        <f t="shared" si="15"/>
        <v>#DIV/0!</v>
      </c>
      <c r="G15" s="9" t="e">
        <f t="shared" si="16"/>
        <v>#DIV/0!</v>
      </c>
      <c r="H15" s="9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7"/>
      <c r="T15" s="7"/>
    </row>
    <row r="17" spans="7:24" x14ac:dyDescent="0.25">
      <c r="H17" t="s">
        <v>13</v>
      </c>
    </row>
    <row r="18" spans="7:24" x14ac:dyDescent="0.25">
      <c r="H18" t="s">
        <v>14</v>
      </c>
      <c r="I18">
        <v>525</v>
      </c>
    </row>
    <row r="19" spans="7:24" x14ac:dyDescent="0.25">
      <c r="H19" t="s">
        <v>15</v>
      </c>
      <c r="I19">
        <v>4500</v>
      </c>
    </row>
    <row r="20" spans="7:24" x14ac:dyDescent="0.25">
      <c r="H20" t="s">
        <v>16</v>
      </c>
      <c r="I20">
        <f>I19*I18</f>
        <v>2362500</v>
      </c>
    </row>
    <row r="22" spans="7:24" x14ac:dyDescent="0.25">
      <c r="G22" s="5"/>
      <c r="H22" s="5"/>
    </row>
    <row r="23" spans="7:24" x14ac:dyDescent="0.25">
      <c r="H23" t="s">
        <v>17</v>
      </c>
    </row>
    <row r="24" spans="7:24" x14ac:dyDescent="0.25">
      <c r="H24" t="s">
        <v>18</v>
      </c>
      <c r="I24">
        <v>2021000</v>
      </c>
      <c r="J24">
        <f>I24*1.2</f>
        <v>2425200</v>
      </c>
      <c r="P24" s="10"/>
      <c r="Q24" s="10"/>
      <c r="R24" s="12"/>
      <c r="T24" s="10"/>
      <c r="U24" s="10"/>
      <c r="V24" s="10"/>
      <c r="W24" s="10"/>
      <c r="X24" s="10"/>
    </row>
    <row r="25" spans="7:24" x14ac:dyDescent="0.25">
      <c r="H25" t="s">
        <v>19</v>
      </c>
      <c r="I25">
        <v>147800</v>
      </c>
      <c r="P25" s="10"/>
      <c r="Q25" s="13"/>
      <c r="R25" s="13"/>
      <c r="T25" s="13"/>
      <c r="U25" s="13"/>
      <c r="V25" s="10"/>
      <c r="W25" s="10"/>
      <c r="X25" s="10"/>
    </row>
    <row r="26" spans="7:24" x14ac:dyDescent="0.25">
      <c r="H26" t="s">
        <v>20</v>
      </c>
      <c r="I26">
        <v>21110</v>
      </c>
      <c r="P26" s="10"/>
      <c r="Q26" s="10"/>
      <c r="R26" s="10"/>
      <c r="T26" s="10"/>
      <c r="U26" s="10"/>
      <c r="V26" s="10"/>
      <c r="W26" s="10"/>
      <c r="X26" s="10"/>
    </row>
    <row r="27" spans="7:24" x14ac:dyDescent="0.25">
      <c r="I27">
        <f>SUM(I24:I26)</f>
        <v>2189910</v>
      </c>
      <c r="P27" s="10"/>
      <c r="Q27" s="10"/>
      <c r="R27" s="10"/>
      <c r="T27" s="10"/>
      <c r="U27" s="10"/>
      <c r="V27" s="10"/>
      <c r="W27" s="10"/>
      <c r="X27" s="10"/>
    </row>
    <row r="28" spans="7:24" x14ac:dyDescent="0.25">
      <c r="I28">
        <f>I27/525</f>
        <v>4171.2571428571428</v>
      </c>
      <c r="P28" s="10"/>
      <c r="Q28" s="10"/>
      <c r="R28" s="11"/>
      <c r="T28" s="11"/>
      <c r="U28" s="11"/>
      <c r="V28" s="10"/>
      <c r="W28" s="10"/>
      <c r="X28" s="10"/>
    </row>
    <row r="29" spans="7:24" x14ac:dyDescent="0.25">
      <c r="P29" s="10"/>
      <c r="Q29" s="10"/>
      <c r="R29" s="10"/>
      <c r="T29" s="10"/>
      <c r="U29" s="10"/>
      <c r="V29" s="10"/>
      <c r="W29" s="10"/>
      <c r="X29" s="10"/>
    </row>
    <row r="30" spans="7:24" x14ac:dyDescent="0.25">
      <c r="P30" s="10"/>
      <c r="Q30" s="10"/>
      <c r="R30" s="10"/>
      <c r="T30" s="10"/>
      <c r="U30" s="10"/>
      <c r="V30" s="10"/>
      <c r="W30" s="10"/>
      <c r="X30" s="10"/>
    </row>
    <row r="31" spans="7:24" x14ac:dyDescent="0.25">
      <c r="P31" s="10"/>
      <c r="Q31" s="10"/>
      <c r="R31" s="10"/>
      <c r="T31" s="10"/>
      <c r="U31" s="10"/>
      <c r="V31" s="10"/>
      <c r="W31" s="10"/>
      <c r="X31" s="10"/>
    </row>
    <row r="32" spans="7:24" x14ac:dyDescent="0.25">
      <c r="P32" s="10"/>
      <c r="Q32" s="10"/>
      <c r="R32" s="10"/>
      <c r="S32" s="5"/>
      <c r="T32" s="10"/>
      <c r="U32" s="10"/>
      <c r="V32" s="10"/>
      <c r="W32" s="10"/>
      <c r="X32" s="10"/>
    </row>
    <row r="33" spans="16:24" x14ac:dyDescent="0.25">
      <c r="P33" s="10"/>
      <c r="Q33" s="10"/>
      <c r="R33" s="10"/>
      <c r="S33" s="5"/>
      <c r="T33" s="10"/>
      <c r="U33" s="10"/>
      <c r="V33" s="10"/>
      <c r="W33" s="10"/>
      <c r="X33" s="10"/>
    </row>
    <row r="34" spans="16:24" x14ac:dyDescent="0.25">
      <c r="Q34" s="10"/>
      <c r="R34" s="10"/>
    </row>
    <row r="35" spans="16:24" x14ac:dyDescent="0.25">
      <c r="Q35" s="10"/>
      <c r="R35" s="10"/>
      <c r="T35" s="5"/>
    </row>
    <row r="36" spans="16:24" x14ac:dyDescent="0.25">
      <c r="P36" s="10"/>
      <c r="Q36" s="10"/>
      <c r="R36" s="10"/>
      <c r="S36" s="5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5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5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5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2024-12-11T04:53:04Z</dcterms:modified>
</cp:coreProperties>
</file>