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gathane\Roxanne D'Souza\"/>
    </mc:Choice>
  </mc:AlternateContent>
  <xr:revisionPtr revIDLastSave="0" documentId="13_ncr:1_{DB949EC5-BC8B-42F3-81CF-F8EF20688AC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W14" i="4" l="1"/>
  <c r="I28" i="4" l="1"/>
  <c r="Q15" i="4"/>
  <c r="Q3" i="4"/>
  <c r="P3" i="4"/>
  <c r="I20" i="4"/>
  <c r="P12" i="4" l="1"/>
  <c r="P11" i="4"/>
  <c r="P10" i="4"/>
  <c r="P9" i="4"/>
  <c r="P8" i="4"/>
  <c r="P7" i="4"/>
  <c r="P6" i="4"/>
  <c r="P5" i="4"/>
  <c r="P4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<sst xmlns="http://schemas.openxmlformats.org/spreadsheetml/2006/main" count="135" uniqueCount="23">
  <si>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</si>
  <si>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</si>
  <si>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</si>
  <si>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</si>
  <si>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</si>
  <si>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</si>
  <si>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</si>
  <si>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</si>
  <si>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</si>
  <si>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</si>
  <si>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</si>
  <si>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</si>
  <si>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</si>
  <si>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303 3 rd Floor A-wing The Castle Village Mandpeshewar Tal Borivali</t>
  </si>
  <si>
    <t>rera ca</t>
  </si>
  <si>
    <t>rate</t>
  </si>
  <si>
    <t>fmv</t>
  </si>
  <si>
    <t>draft agreement  - 2,44,50,914</t>
  </si>
  <si>
    <t>10.09.24</t>
  </si>
  <si>
    <t>12.11.24</t>
  </si>
  <si>
    <t>03.06.24</t>
  </si>
  <si>
    <t>13.05.24</t>
  </si>
  <si>
    <t>29.03.24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</si>
</sst>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118A8-D849-441A-8E97-F605DC098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10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84077-8A4E-4650-A63D-4FB2CD9C0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497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439402</xdr:colOff>
      <xdr:row>47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9FE84-D74D-4136-8E4E-C3160983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73802" cy="86213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5993B-320A-4CC2-93BC-50E9998C8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AD38E1-76DE-4CB4-A6C6-418BFD25A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B7F8EE-38F4-4538-961B-9A5CA9D8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324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57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0DA41-0762-4727-87B1-CFE6C3588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696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9E6E4-2CAC-4A80-B7D7-0E19AC9C6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10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EF5AF1-60C5-476C-B499-34FFE5E2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610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B81CE-ED85-4B45-A129-4A3C4A49A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096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1276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DE342-E236-452D-AC49-4FA49B12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45276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45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A8B01D-4937-43A6-9213-6F4C806C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8554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7771A-285C-4576-BB36-D9D83C8F1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8" sqref="E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708</v>
      </c>
      <c r="C2" s="4">
        <f>B2*1.2</f>
        <v>849.6</v>
      </c>
      <c r="D2" s="4">
        <f t="shared" ref="D2:D13" si="2">C2*1.2</f>
        <v>1019.52</v>
      </c>
      <c r="E2" s="5">
        <f t="shared" ref="E2:E13" si="3">R2</f>
        <v>21159182</v>
      </c>
      <c r="F2" s="15">
        <f t="shared" ref="F2:F13" si="4">ROUND((E2/B2),0)</f>
        <v>29886</v>
      </c>
      <c r="G2" s="10">
        <f t="shared" ref="G2:G13" si="5">ROUND((E2/C2),0)</f>
        <v>24905</v>
      </c>
      <c r="H2" s="10">
        <f t="shared" ref="H2:H13" si="6">ROUND((E2/D2),0)</f>
        <v>20754</v>
      </c>
      <c r="I2" s="10" t="e">
        <f>#REF!</f>
        <v>#REF!</v>
      </c>
      <c r="J2" s="4">
        <f t="shared" ref="J2:J13" si="7">S2</f>
        <v>13</v>
      </c>
      <c r="O2">
        <v>0</v>
      </c>
      <c r="P2">
        <f t="shared" ref="P2:P12" si="8">O2/1.2</f>
        <v>0</v>
      </c>
      <c r="Q2">
        <v>708</v>
      </c>
      <c r="R2" s="2">
        <v>21159182</v>
      </c>
      <c r="S2" s="8">
        <v>13</v>
      </c>
      <c r="T2" s="8" t="s">
        <v>19</v>
      </c>
    </row>
    <row r="3" spans="1:23" x14ac:dyDescent="0.25">
      <c r="A3" s="4">
        <f t="shared" si="0"/>
        <v>0</v>
      </c>
      <c r="B3" s="4">
        <f t="shared" si="1"/>
        <v>600.23978181818177</v>
      </c>
      <c r="C3" s="4">
        <f t="shared" ref="C3:C15" si="9">B3*1.2</f>
        <v>720.2877381818181</v>
      </c>
      <c r="D3" s="4">
        <f t="shared" si="2"/>
        <v>864.34528581818165</v>
      </c>
      <c r="E3" s="5">
        <f t="shared" si="3"/>
        <v>16500000</v>
      </c>
      <c r="F3" s="10">
        <f t="shared" si="4"/>
        <v>27489</v>
      </c>
      <c r="G3" s="10">
        <f t="shared" si="5"/>
        <v>22908</v>
      </c>
      <c r="H3" s="10">
        <f t="shared" si="6"/>
        <v>19090</v>
      </c>
      <c r="I3" s="10" t="e">
        <f>#REF!</f>
        <v>#REF!</v>
      </c>
      <c r="J3" s="4">
        <f t="shared" si="7"/>
        <v>2</v>
      </c>
      <c r="O3">
        <v>0</v>
      </c>
      <c r="P3">
        <f>61.34*10.764</f>
        <v>660.26376000000005</v>
      </c>
      <c r="Q3">
        <f>P3/1.1</f>
        <v>600.23978181818177</v>
      </c>
      <c r="R3" s="2">
        <v>16500000</v>
      </c>
      <c r="S3" s="8">
        <v>2</v>
      </c>
      <c r="T3" s="8" t="s">
        <v>18</v>
      </c>
    </row>
    <row r="4" spans="1:23" x14ac:dyDescent="0.25">
      <c r="A4" s="4">
        <f t="shared" si="0"/>
        <v>0</v>
      </c>
      <c r="B4" s="4">
        <f t="shared" si="1"/>
        <v>919</v>
      </c>
      <c r="C4" s="4">
        <f t="shared" si="9"/>
        <v>1102.8</v>
      </c>
      <c r="D4" s="4">
        <f t="shared" si="2"/>
        <v>1323.36</v>
      </c>
      <c r="E4" s="5">
        <f t="shared" si="3"/>
        <v>25215650</v>
      </c>
      <c r="F4" s="10">
        <f t="shared" si="4"/>
        <v>27438</v>
      </c>
      <c r="G4" s="10">
        <f t="shared" si="5"/>
        <v>22865</v>
      </c>
      <c r="H4" s="10">
        <f t="shared" si="6"/>
        <v>19054</v>
      </c>
      <c r="I4" s="10" t="e">
        <f>#REF!</f>
        <v>#REF!</v>
      </c>
      <c r="J4" s="4">
        <f t="shared" si="7"/>
        <v>8</v>
      </c>
      <c r="O4">
        <v>0</v>
      </c>
      <c r="P4">
        <f t="shared" si="8"/>
        <v>0</v>
      </c>
      <c r="Q4">
        <v>919</v>
      </c>
      <c r="R4" s="2">
        <v>25215650</v>
      </c>
      <c r="S4" s="8">
        <v>8</v>
      </c>
      <c r="T4" s="8" t="s">
        <v>20</v>
      </c>
    </row>
    <row r="5" spans="1:23" x14ac:dyDescent="0.25">
      <c r="A5" s="4">
        <f t="shared" si="0"/>
        <v>0</v>
      </c>
      <c r="B5" s="4">
        <f t="shared" si="1"/>
        <v>642</v>
      </c>
      <c r="C5" s="4">
        <f t="shared" si="9"/>
        <v>770.4</v>
      </c>
      <c r="D5" s="4">
        <f t="shared" si="2"/>
        <v>924.4799999999999</v>
      </c>
      <c r="E5" s="5">
        <f t="shared" si="3"/>
        <v>19027360</v>
      </c>
      <c r="F5" s="10">
        <f t="shared" si="4"/>
        <v>29638</v>
      </c>
      <c r="G5" s="10">
        <f t="shared" si="5"/>
        <v>24698</v>
      </c>
      <c r="H5" s="10">
        <f t="shared" si="6"/>
        <v>20582</v>
      </c>
      <c r="I5" s="10" t="e">
        <f>#REF!</f>
        <v>#REF!</v>
      </c>
      <c r="J5" s="4">
        <f t="shared" si="7"/>
        <v>12</v>
      </c>
      <c r="O5">
        <v>0</v>
      </c>
      <c r="P5">
        <f t="shared" si="8"/>
        <v>0</v>
      </c>
      <c r="Q5">
        <v>642</v>
      </c>
      <c r="R5" s="2">
        <v>19027360</v>
      </c>
      <c r="S5" s="8">
        <v>12</v>
      </c>
      <c r="T5" s="8" t="s">
        <v>21</v>
      </c>
    </row>
    <row r="6" spans="1:23" x14ac:dyDescent="0.25">
      <c r="A6" s="4">
        <f t="shared" si="0"/>
        <v>0</v>
      </c>
      <c r="B6" s="4">
        <f t="shared" si="1"/>
        <v>629</v>
      </c>
      <c r="C6" s="4">
        <f t="shared" si="9"/>
        <v>754.8</v>
      </c>
      <c r="D6" s="4">
        <f t="shared" si="2"/>
        <v>905.75999999999988</v>
      </c>
      <c r="E6" s="5">
        <f t="shared" si="3"/>
        <v>18662320</v>
      </c>
      <c r="F6" s="15">
        <f t="shared" si="4"/>
        <v>29670</v>
      </c>
      <c r="G6" s="10">
        <f t="shared" si="5"/>
        <v>24725</v>
      </c>
      <c r="H6" s="10">
        <f t="shared" si="6"/>
        <v>20604</v>
      </c>
      <c r="I6" s="10" t="e">
        <f>#REF!</f>
        <v>#REF!</v>
      </c>
      <c r="J6" s="4">
        <f t="shared" si="7"/>
        <v>12</v>
      </c>
      <c r="O6">
        <v>0</v>
      </c>
      <c r="P6">
        <f t="shared" si="8"/>
        <v>0</v>
      </c>
      <c r="Q6">
        <v>629</v>
      </c>
      <c r="R6" s="2">
        <v>18662320</v>
      </c>
      <c r="S6" s="8">
        <v>12</v>
      </c>
      <c r="T6" s="8" t="s">
        <v>21</v>
      </c>
    </row>
    <row r="7" spans="1:23" x14ac:dyDescent="0.25">
      <c r="A7" s="4">
        <f t="shared" si="0"/>
        <v>0</v>
      </c>
      <c r="B7" s="4">
        <f t="shared" si="1"/>
        <v>601</v>
      </c>
      <c r="C7" s="4">
        <f t="shared" si="9"/>
        <v>721.19999999999993</v>
      </c>
      <c r="D7" s="4">
        <f t="shared" si="2"/>
        <v>865.43999999999994</v>
      </c>
      <c r="E7" s="5">
        <f t="shared" si="3"/>
        <v>16403175</v>
      </c>
      <c r="F7" s="10">
        <f t="shared" si="4"/>
        <v>27293</v>
      </c>
      <c r="G7" s="10">
        <f t="shared" si="5"/>
        <v>22744</v>
      </c>
      <c r="H7" s="10">
        <f t="shared" si="6"/>
        <v>18954</v>
      </c>
      <c r="I7" s="10" t="e">
        <f>#REF!</f>
        <v>#REF!</v>
      </c>
      <c r="J7" s="4" t="str">
        <f>T7</f>
        <v>29.03.24</v>
      </c>
      <c r="O7">
        <v>0</v>
      </c>
      <c r="P7">
        <f t="shared" si="8"/>
        <v>0</v>
      </c>
      <c r="Q7">
        <v>601</v>
      </c>
      <c r="R7" s="2">
        <v>16403175</v>
      </c>
      <c r="S7" s="8">
        <v>13</v>
      </c>
      <c r="T7" s="8" t="s">
        <v>22</v>
      </c>
    </row>
    <row r="8" spans="1:23" x14ac:dyDescent="0.25">
      <c r="A8" s="4">
        <f t="shared" si="0"/>
        <v>0</v>
      </c>
      <c r="B8" s="4">
        <f t="shared" si="1"/>
        <v>596</v>
      </c>
      <c r="C8" s="4">
        <f t="shared" si="9"/>
        <v>715.19999999999993</v>
      </c>
      <c r="D8" s="4">
        <f t="shared" si="2"/>
        <v>858.2399999999999</v>
      </c>
      <c r="E8" s="5">
        <f t="shared" si="3"/>
        <v>17300000</v>
      </c>
      <c r="F8" s="10">
        <f t="shared" si="4"/>
        <v>29027</v>
      </c>
      <c r="G8" s="10">
        <f t="shared" si="5"/>
        <v>24189</v>
      </c>
      <c r="H8" s="10">
        <f t="shared" si="6"/>
        <v>20158</v>
      </c>
      <c r="I8" s="10" t="e">
        <f>#REF!</f>
        <v>#REF!</v>
      </c>
      <c r="J8" s="4">
        <f t="shared" si="7"/>
        <v>21</v>
      </c>
      <c r="O8">
        <v>0</v>
      </c>
      <c r="P8">
        <f t="shared" si="8"/>
        <v>0</v>
      </c>
      <c r="Q8">
        <v>596</v>
      </c>
      <c r="R8" s="2">
        <v>17300000</v>
      </c>
      <c r="S8" s="8">
        <v>21</v>
      </c>
      <c r="T8" s="8"/>
    </row>
    <row r="9" spans="1:23" x14ac:dyDescent="0.25">
      <c r="A9" s="4">
        <f t="shared" si="0"/>
        <v>0</v>
      </c>
      <c r="B9" s="4">
        <f t="shared" si="1"/>
        <v>1030</v>
      </c>
      <c r="C9" s="4">
        <f t="shared" si="9"/>
        <v>1236</v>
      </c>
      <c r="D9" s="4">
        <f t="shared" si="2"/>
        <v>1483.2</v>
      </c>
      <c r="E9" s="5">
        <f t="shared" si="3"/>
        <v>31000000</v>
      </c>
      <c r="F9" s="15">
        <f t="shared" si="4"/>
        <v>30097</v>
      </c>
      <c r="G9" s="10">
        <f t="shared" si="5"/>
        <v>25081</v>
      </c>
      <c r="H9" s="10">
        <f t="shared" si="6"/>
        <v>20901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1030</v>
      </c>
      <c r="R9" s="2">
        <v>31000000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813</v>
      </c>
      <c r="C10" s="4">
        <f t="shared" si="9"/>
        <v>975.59999999999991</v>
      </c>
      <c r="D10" s="4">
        <f t="shared" si="2"/>
        <v>1170.7199999999998</v>
      </c>
      <c r="E10" s="5">
        <f t="shared" si="3"/>
        <v>22000000</v>
      </c>
      <c r="F10" s="10">
        <f t="shared" si="4"/>
        <v>27060</v>
      </c>
      <c r="G10" s="10">
        <f t="shared" si="5"/>
        <v>22550</v>
      </c>
      <c r="H10" s="10">
        <f t="shared" si="6"/>
        <v>18792</v>
      </c>
      <c r="I10" s="10" t="e">
        <f>#REF!</f>
        <v>#REF!</v>
      </c>
      <c r="J10" s="4">
        <f t="shared" si="7"/>
        <v>9</v>
      </c>
      <c r="O10">
        <v>0</v>
      </c>
      <c r="P10">
        <f t="shared" si="8"/>
        <v>0</v>
      </c>
      <c r="Q10">
        <v>813</v>
      </c>
      <c r="R10" s="2">
        <v>22000000</v>
      </c>
      <c r="S10" s="8">
        <v>9</v>
      </c>
      <c r="T10" s="8"/>
    </row>
    <row r="11" spans="1:23" x14ac:dyDescent="0.25">
      <c r="A11" s="4">
        <f t="shared" si="0"/>
        <v>0</v>
      </c>
      <c r="B11" s="4">
        <f t="shared" si="1"/>
        <v>918</v>
      </c>
      <c r="C11" s="4">
        <f t="shared" si="9"/>
        <v>1101.5999999999999</v>
      </c>
      <c r="D11" s="4">
        <f t="shared" si="2"/>
        <v>1321.9199999999998</v>
      </c>
      <c r="E11" s="5">
        <f t="shared" si="3"/>
        <v>27500000</v>
      </c>
      <c r="F11" s="10">
        <f t="shared" si="4"/>
        <v>29956</v>
      </c>
      <c r="G11" s="10">
        <f t="shared" si="5"/>
        <v>24964</v>
      </c>
      <c r="H11" s="10">
        <f t="shared" si="6"/>
        <v>20803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918</v>
      </c>
      <c r="R11" s="2">
        <v>27500000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918</v>
      </c>
      <c r="C12" s="4">
        <f t="shared" si="9"/>
        <v>1101.5999999999999</v>
      </c>
      <c r="D12" s="4">
        <f t="shared" si="2"/>
        <v>1321.9199999999998</v>
      </c>
      <c r="E12" s="5">
        <f t="shared" si="3"/>
        <v>23000000</v>
      </c>
      <c r="F12" s="10">
        <f t="shared" si="4"/>
        <v>25054</v>
      </c>
      <c r="G12" s="10">
        <f t="shared" si="5"/>
        <v>20879</v>
      </c>
      <c r="H12" s="10">
        <f t="shared" si="6"/>
        <v>17399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918</v>
      </c>
      <c r="R12" s="2">
        <v>23000000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919</v>
      </c>
      <c r="C13" s="4">
        <f t="shared" si="9"/>
        <v>1102.8</v>
      </c>
      <c r="D13" s="4">
        <f t="shared" si="2"/>
        <v>1323.36</v>
      </c>
      <c r="E13" s="5">
        <f t="shared" si="3"/>
        <v>30900000</v>
      </c>
      <c r="F13" s="15">
        <f t="shared" si="4"/>
        <v>33624</v>
      </c>
      <c r="G13" s="10">
        <f t="shared" si="5"/>
        <v>28020</v>
      </c>
      <c r="H13" s="10">
        <f t="shared" si="6"/>
        <v>23350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919</v>
      </c>
      <c r="R13" s="2">
        <v>30900000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919</v>
      </c>
      <c r="C14" s="4">
        <f t="shared" si="9"/>
        <v>1102.8</v>
      </c>
      <c r="D14" s="4">
        <f t="shared" ref="D14:D15" si="11">C14*1.2</f>
        <v>1323.36</v>
      </c>
      <c r="E14" s="5">
        <f t="shared" ref="E14:E15" si="12">R14</f>
        <v>27000000</v>
      </c>
      <c r="F14" s="10">
        <f t="shared" ref="F14:F15" si="13">ROUND((E14/B14),0)</f>
        <v>29380</v>
      </c>
      <c r="G14" s="10">
        <f t="shared" ref="G14:G15" si="14">ROUND((E14/C14),0)</f>
        <v>24483</v>
      </c>
      <c r="H14" s="10">
        <f t="shared" ref="H14:H15" si="15">ROUND((E14/D14),0)</f>
        <v>20403</v>
      </c>
      <c r="I14" s="10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v>919</v>
      </c>
      <c r="R14" s="2">
        <v>27000000</v>
      </c>
      <c r="S14" s="8"/>
      <c r="T14" s="8"/>
      <c r="W14">
        <f>22500*1.45</f>
        <v>32625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10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15" si="18">P15/1.1</f>
        <v>0</v>
      </c>
      <c r="R15" s="2">
        <v>0</v>
      </c>
      <c r="S15" s="8"/>
      <c r="T15" s="8"/>
    </row>
    <row r="16" spans="1:23" x14ac:dyDescent="0.25">
      <c r="F16" s="8"/>
      <c r="G16" s="8"/>
      <c r="H16" s="8"/>
      <c r="I16" s="8"/>
    </row>
    <row r="17" spans="6:24" x14ac:dyDescent="0.25">
      <c r="F17" s="8"/>
      <c r="G17" s="8"/>
      <c r="H17" s="8" t="s">
        <v>13</v>
      </c>
      <c r="I17" s="8"/>
    </row>
    <row r="18" spans="6:24" x14ac:dyDescent="0.25">
      <c r="F18" s="8"/>
      <c r="G18" s="8"/>
      <c r="H18" s="8" t="s">
        <v>14</v>
      </c>
      <c r="I18" s="8">
        <v>919</v>
      </c>
    </row>
    <row r="19" spans="6:24" x14ac:dyDescent="0.25">
      <c r="H19" t="s">
        <v>15</v>
      </c>
      <c r="I19">
        <v>30000</v>
      </c>
    </row>
    <row r="20" spans="6:24" x14ac:dyDescent="0.25">
      <c r="H20" t="s">
        <v>16</v>
      </c>
      <c r="I20">
        <f>I19*I18</f>
        <v>27570000</v>
      </c>
    </row>
    <row r="22" spans="6:24" x14ac:dyDescent="0.25">
      <c r="G22" s="6"/>
      <c r="H22" s="6"/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I27">
        <v>2.89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I28">
        <f>2.44*1.2</f>
        <v>2.9279999999999999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86E27-994A-4DC9-8461-5CB7E092F8F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2024-12-10T12:01:59Z</dcterms:modified>
</cp:coreProperties>
</file>