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Cosmos\Dahisar C M Road\ANIKET AATMARAM KORE\"/>
    </mc:Choice>
  </mc:AlternateContent>
  <xr:revisionPtr revIDLastSave="0" documentId="13_ncr:1_{761D8AA8-D4B4-4A0A-852C-05FDEF0D8B95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C3" i="4" l="1"/>
  <c r="C4" i="4"/>
  <c r="C5" i="4"/>
  <c r="C6" i="4"/>
  <c r="C14" i="4"/>
  <c r="C15" i="4"/>
  <c r="C2" i="4"/>
  <c r="Q6" i="4"/>
  <c r="Q5" i="4"/>
  <c r="Q4" i="4"/>
  <c r="P3" i="4"/>
  <c r="Q3" i="4" s="1"/>
  <c r="Q14" i="4"/>
  <c r="Q15" i="4"/>
  <c r="Q2" i="4"/>
  <c r="P2" i="4"/>
  <c r="N21" i="4"/>
  <c r="O19" i="4"/>
  <c r="N29" i="4"/>
  <c r="P8" i="4" l="1"/>
  <c r="P7" i="4"/>
  <c r="P6" i="4"/>
  <c r="P5" i="4"/>
  <c r="P4" i="4"/>
  <c r="P12" i="4" l="1"/>
  <c r="P11" i="4"/>
  <c r="P10" i="4"/>
  <c r="P9" i="4"/>
  <c r="P13" i="4" l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J15" i="4"/>
  <c r="I15" i="4"/>
  <c r="E15" i="4"/>
  <c r="A15" i="4"/>
  <c r="P14" i="4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A6" i="4"/>
  <c r="B5" i="4"/>
  <c r="A5" i="4"/>
  <c r="B4" i="4"/>
  <c r="A4" i="4"/>
  <c r="B3" i="4"/>
  <c r="A3" i="4"/>
  <c r="B2" i="4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C13" i="4" s="1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<sst xmlns="http://schemas.openxmlformats.org/spreadsheetml/2006/main" count="29" uniqueCount="26">
  <si>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</si>
  <si>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</si>
  <si>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</si>
  <si>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</si>
  <si>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</si>
  <si>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</si>
  <si>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</si>
  <si>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</si>
  <si>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</si>
  <si>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</si>
  <si>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</si>
  <si>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</si>
  <si>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</si>
  <si>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FLAT NO 503 5TH FLOOR B WING BLDG NO- 7 SUNTECK WEST WORLD 2 TIVARI VILLAGE NAIGAON PALGHAR 401208</t>
  </si>
  <si>
    <t>agreement  - 19.04.21</t>
  </si>
  <si>
    <t>av</t>
  </si>
  <si>
    <t>sd</t>
  </si>
  <si>
    <t>rd</t>
  </si>
  <si>
    <t>rera ca</t>
  </si>
  <si>
    <t>rate</t>
  </si>
  <si>
    <t>fmv</t>
  </si>
  <si>
    <t>11.10.24</t>
  </si>
  <si>
    <t>03.07.24</t>
  </si>
  <si>
    <t>12.03.24</t>
  </si>
  <si>
    <t>18.10.23</t>
  </si>
  <si>
    <t>22.12.23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</si>
</sst>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13</xdr:col>
      <xdr:colOff>238125</xdr:colOff>
      <xdr:row>50</xdr:row>
      <xdr:rowOff>142875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C0AF4CF-286B-4011-9EEA-139B2FF624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7553325" cy="92106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13</xdr:col>
      <xdr:colOff>238125</xdr:colOff>
      <xdr:row>54</xdr:row>
      <xdr:rowOff>66675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7AA6D02-78FB-46D2-8EBB-30801A13EC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7553325" cy="92106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12</xdr:col>
      <xdr:colOff>238125</xdr:colOff>
      <xdr:row>54</xdr:row>
      <xdr:rowOff>57150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2E5A635-D123-4F75-B93D-2E0A452E4E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7553325" cy="101536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13</xdr:col>
      <xdr:colOff>238125</xdr:colOff>
      <xdr:row>54</xdr:row>
      <xdr:rowOff>133350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43FD525-5764-40BB-9D96-6F263A3DF6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7553325" cy="98964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12</xdr:col>
      <xdr:colOff>238125</xdr:colOff>
      <xdr:row>53</xdr:row>
      <xdr:rowOff>161925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11C4FCB-95F0-4F1F-8773-4DF00288DC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7553325" cy="89249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563245</xdr:colOff>
      <xdr:row>45</xdr:row>
      <xdr:rowOff>58354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67D6C5D-D812-47B6-AE56-0892ACF847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9097645" cy="863085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15</xdr:col>
      <xdr:colOff>563245</xdr:colOff>
      <xdr:row>47</xdr:row>
      <xdr:rowOff>39302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E885BC0-06D4-4141-8422-1DA4F1C1C0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381000"/>
          <a:ext cx="9097645" cy="861180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591824</xdr:colOff>
      <xdr:row>46</xdr:row>
      <xdr:rowOff>39302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09F8F42-D1AB-41F8-80D9-F6FED623E6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126224" cy="8611802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534666</xdr:colOff>
      <xdr:row>46</xdr:row>
      <xdr:rowOff>58354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716EFE5-747A-47A9-ABE3-A099A471AB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069066" cy="863085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420350</xdr:colOff>
      <xdr:row>46</xdr:row>
      <xdr:rowOff>67881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A4877AA-1F19-4B94-89A7-1B39BAA1D9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954750" cy="8640381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19050</xdr:rowOff>
    </xdr:from>
    <xdr:to>
      <xdr:col>15</xdr:col>
      <xdr:colOff>86976</xdr:colOff>
      <xdr:row>46</xdr:row>
      <xdr:rowOff>144089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5151DC9-574A-4956-A315-2AECA492D8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6700" y="209550"/>
          <a:ext cx="8964276" cy="869753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420350</xdr:colOff>
      <xdr:row>46</xdr:row>
      <xdr:rowOff>58354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E55F55D-7AD3-4A37-BE6C-B8E655366F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954750" cy="863085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F28" sqref="F28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10.710937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392.69029090909089</v>
      </c>
      <c r="C2" s="4">
        <f>B2*1.1</f>
        <v>431.95931999999999</v>
      </c>
      <c r="D2" s="4">
        <f t="shared" ref="D2:D13" si="2">C2*1.2</f>
        <v>518.35118399999999</v>
      </c>
      <c r="E2" s="5">
        <f t="shared" ref="E2:E13" si="3">R2</f>
        <v>3000000</v>
      </c>
      <c r="F2" s="10">
        <f t="shared" ref="F2:F13" si="4">ROUND((E2/B2),0)</f>
        <v>7640</v>
      </c>
      <c r="G2" s="10">
        <f t="shared" ref="G2:G13" si="5">ROUND((E2/C2),0)</f>
        <v>6945</v>
      </c>
      <c r="H2" s="10">
        <f t="shared" ref="H2:H13" si="6">ROUND((E2/D2),0)</f>
        <v>5788</v>
      </c>
      <c r="I2" s="4" t="e">
        <f>#REF!</f>
        <v>#REF!</v>
      </c>
      <c r="J2" s="4" t="str">
        <f t="shared" ref="J2:J13" si="7">S2</f>
        <v>11.10.24</v>
      </c>
      <c r="O2">
        <v>0</v>
      </c>
      <c r="P2">
        <f>40.13*10.764</f>
        <v>431.95931999999999</v>
      </c>
      <c r="Q2">
        <f>P2/1.1</f>
        <v>392.69029090909089</v>
      </c>
      <c r="R2" s="2">
        <v>3000000</v>
      </c>
      <c r="S2" s="8" t="s">
        <v>21</v>
      </c>
      <c r="T2" s="8"/>
    </row>
    <row r="3" spans="1:20" x14ac:dyDescent="0.25">
      <c r="A3" s="4">
        <f t="shared" si="0"/>
        <v>0</v>
      </c>
      <c r="B3" s="4">
        <f t="shared" si="1"/>
        <v>392.69029090909089</v>
      </c>
      <c r="C3" s="4">
        <f t="shared" ref="C3:C15" si="8">B3*1.1</f>
        <v>431.95931999999999</v>
      </c>
      <c r="D3" s="4">
        <f t="shared" si="2"/>
        <v>518.35118399999999</v>
      </c>
      <c r="E3" s="5">
        <f t="shared" si="3"/>
        <v>3200000</v>
      </c>
      <c r="F3" s="15">
        <f t="shared" si="4"/>
        <v>8149</v>
      </c>
      <c r="G3" s="10">
        <f t="shared" si="5"/>
        <v>7408</v>
      </c>
      <c r="H3" s="10">
        <f t="shared" si="6"/>
        <v>6173</v>
      </c>
      <c r="I3" s="4" t="e">
        <f>#REF!</f>
        <v>#REF!</v>
      </c>
      <c r="J3" s="4" t="str">
        <f t="shared" si="7"/>
        <v>03.07.24</v>
      </c>
      <c r="O3">
        <v>0</v>
      </c>
      <c r="P3">
        <f>40.13*10.764</f>
        <v>431.95931999999999</v>
      </c>
      <c r="Q3">
        <f t="shared" ref="Q3:Q15" si="9">P3/1.1</f>
        <v>392.69029090909089</v>
      </c>
      <c r="R3" s="2">
        <v>3200000</v>
      </c>
      <c r="S3" s="8" t="s">
        <v>22</v>
      </c>
      <c r="T3" s="8"/>
    </row>
    <row r="4" spans="1:20" x14ac:dyDescent="0.25">
      <c r="A4" s="4">
        <f t="shared" si="0"/>
        <v>0</v>
      </c>
      <c r="B4" s="4">
        <f t="shared" si="1"/>
        <v>392.67071999999996</v>
      </c>
      <c r="C4" s="4">
        <f t="shared" si="8"/>
        <v>431.937792</v>
      </c>
      <c r="D4" s="4">
        <f t="shared" si="2"/>
        <v>518.32535039999993</v>
      </c>
      <c r="E4" s="5">
        <f t="shared" si="3"/>
        <v>3000000</v>
      </c>
      <c r="F4" s="10">
        <f t="shared" si="4"/>
        <v>7640</v>
      </c>
      <c r="G4" s="10">
        <f t="shared" si="5"/>
        <v>6945</v>
      </c>
      <c r="H4" s="10">
        <f t="shared" si="6"/>
        <v>5788</v>
      </c>
      <c r="I4" s="4" t="e">
        <f>#REF!</f>
        <v>#REF!</v>
      </c>
      <c r="J4" s="4" t="str">
        <f t="shared" si="7"/>
        <v>12.03.24</v>
      </c>
      <c r="O4">
        <v>0</v>
      </c>
      <c r="P4">
        <f t="shared" ref="P2:P8" si="10">O4/1.2</f>
        <v>0</v>
      </c>
      <c r="Q4">
        <f>36.48*10.764</f>
        <v>392.67071999999996</v>
      </c>
      <c r="R4" s="2">
        <v>3000000</v>
      </c>
      <c r="S4" s="8" t="s">
        <v>23</v>
      </c>
      <c r="T4" s="8"/>
    </row>
    <row r="5" spans="1:20" x14ac:dyDescent="0.25">
      <c r="A5" s="4">
        <f t="shared" si="0"/>
        <v>0</v>
      </c>
      <c r="B5" s="4">
        <f t="shared" si="1"/>
        <v>601.70759999999996</v>
      </c>
      <c r="C5" s="4">
        <f t="shared" si="8"/>
        <v>661.87836000000004</v>
      </c>
      <c r="D5" s="4">
        <f t="shared" si="2"/>
        <v>794.25403200000005</v>
      </c>
      <c r="E5" s="5">
        <f t="shared" si="3"/>
        <v>4990000</v>
      </c>
      <c r="F5" s="15">
        <f t="shared" si="4"/>
        <v>8293</v>
      </c>
      <c r="G5" s="10">
        <f t="shared" si="5"/>
        <v>7539</v>
      </c>
      <c r="H5" s="10">
        <f t="shared" si="6"/>
        <v>6283</v>
      </c>
      <c r="I5" s="4" t="e">
        <f>#REF!</f>
        <v>#REF!</v>
      </c>
      <c r="J5" s="4" t="str">
        <f t="shared" si="7"/>
        <v>18.10.23</v>
      </c>
      <c r="O5">
        <v>0</v>
      </c>
      <c r="P5">
        <f t="shared" si="10"/>
        <v>0</v>
      </c>
      <c r="Q5">
        <f>55.9*10.764</f>
        <v>601.70759999999996</v>
      </c>
      <c r="R5" s="2">
        <v>4990000</v>
      </c>
      <c r="S5" s="8" t="s">
        <v>24</v>
      </c>
      <c r="T5" s="8"/>
    </row>
    <row r="6" spans="1:20" x14ac:dyDescent="0.25">
      <c r="A6" s="4">
        <f t="shared" si="0"/>
        <v>0</v>
      </c>
      <c r="B6" s="4">
        <f t="shared" si="1"/>
        <v>431.85167999999993</v>
      </c>
      <c r="C6" s="4">
        <f t="shared" si="8"/>
        <v>475.03684799999996</v>
      </c>
      <c r="D6" s="4">
        <f t="shared" si="2"/>
        <v>570.04421759999991</v>
      </c>
      <c r="E6" s="5">
        <f t="shared" si="3"/>
        <v>3350000</v>
      </c>
      <c r="F6" s="10">
        <f t="shared" si="4"/>
        <v>7757</v>
      </c>
      <c r="G6" s="10">
        <f t="shared" si="5"/>
        <v>7052</v>
      </c>
      <c r="H6" s="10">
        <f t="shared" si="6"/>
        <v>5877</v>
      </c>
      <c r="I6" s="4" t="e">
        <f>#REF!</f>
        <v>#REF!</v>
      </c>
      <c r="J6" s="4" t="str">
        <f t="shared" si="7"/>
        <v>22.12.23</v>
      </c>
      <c r="O6">
        <v>0</v>
      </c>
      <c r="P6">
        <f t="shared" si="10"/>
        <v>0</v>
      </c>
      <c r="Q6">
        <f>40.12*10.764</f>
        <v>431.85167999999993</v>
      </c>
      <c r="R6" s="2">
        <v>3350000</v>
      </c>
      <c r="S6" s="8" t="s">
        <v>25</v>
      </c>
      <c r="T6" s="8"/>
    </row>
    <row r="7" spans="1:20" x14ac:dyDescent="0.25">
      <c r="A7" s="4">
        <f t="shared" si="0"/>
        <v>0</v>
      </c>
      <c r="B7" s="4">
        <f t="shared" si="1"/>
        <v>395</v>
      </c>
      <c r="C7" s="4">
        <f t="shared" si="8"/>
        <v>434.50000000000006</v>
      </c>
      <c r="D7" s="4">
        <f t="shared" si="2"/>
        <v>521.40000000000009</v>
      </c>
      <c r="E7" s="5">
        <f t="shared" si="3"/>
        <v>3300000</v>
      </c>
      <c r="F7" s="10">
        <f t="shared" si="4"/>
        <v>8354</v>
      </c>
      <c r="G7" s="10">
        <f t="shared" si="5"/>
        <v>7595</v>
      </c>
      <c r="H7" s="10">
        <f t="shared" si="6"/>
        <v>6329</v>
      </c>
      <c r="I7" s="4" t="e">
        <f>#REF!</f>
        <v>#REF!</v>
      </c>
      <c r="J7" s="4">
        <f t="shared" si="7"/>
        <v>0</v>
      </c>
      <c r="O7">
        <v>0</v>
      </c>
      <c r="P7">
        <f t="shared" si="10"/>
        <v>0</v>
      </c>
      <c r="Q7">
        <v>395</v>
      </c>
      <c r="R7" s="2">
        <v>3300000</v>
      </c>
      <c r="S7" s="8"/>
      <c r="T7" s="8"/>
    </row>
    <row r="8" spans="1:20" x14ac:dyDescent="0.25">
      <c r="A8" s="4">
        <f t="shared" si="0"/>
        <v>0</v>
      </c>
      <c r="B8" s="4">
        <f t="shared" si="1"/>
        <v>547</v>
      </c>
      <c r="C8" s="4">
        <f t="shared" si="8"/>
        <v>601.70000000000005</v>
      </c>
      <c r="D8" s="4">
        <f t="shared" si="2"/>
        <v>722.04000000000008</v>
      </c>
      <c r="E8" s="5">
        <f t="shared" si="3"/>
        <v>5400000</v>
      </c>
      <c r="F8" s="10">
        <f t="shared" si="4"/>
        <v>9872</v>
      </c>
      <c r="G8" s="10">
        <f t="shared" si="5"/>
        <v>8975</v>
      </c>
      <c r="H8" s="10">
        <f t="shared" si="6"/>
        <v>7479</v>
      </c>
      <c r="I8" s="4" t="e">
        <f>#REF!</f>
        <v>#REF!</v>
      </c>
      <c r="J8" s="4">
        <f t="shared" si="7"/>
        <v>0</v>
      </c>
      <c r="O8">
        <v>0</v>
      </c>
      <c r="P8">
        <f t="shared" si="10"/>
        <v>0</v>
      </c>
      <c r="Q8">
        <v>547</v>
      </c>
      <c r="R8" s="2">
        <v>5400000</v>
      </c>
      <c r="S8" s="8"/>
      <c r="T8" s="8"/>
    </row>
    <row r="9" spans="1:20" x14ac:dyDescent="0.25">
      <c r="A9" s="4">
        <f t="shared" si="0"/>
        <v>0</v>
      </c>
      <c r="B9" s="4">
        <f t="shared" si="1"/>
        <v>550</v>
      </c>
      <c r="C9" s="4">
        <f t="shared" si="8"/>
        <v>605</v>
      </c>
      <c r="D9" s="4">
        <f t="shared" si="2"/>
        <v>726</v>
      </c>
      <c r="E9" s="5">
        <f t="shared" si="3"/>
        <v>4700000</v>
      </c>
      <c r="F9" s="10">
        <f t="shared" si="4"/>
        <v>8545</v>
      </c>
      <c r="G9" s="10">
        <f t="shared" si="5"/>
        <v>7769</v>
      </c>
      <c r="H9" s="10">
        <f t="shared" si="6"/>
        <v>6474</v>
      </c>
      <c r="I9" s="4" t="e">
        <f>#REF!</f>
        <v>#REF!</v>
      </c>
      <c r="J9" s="4">
        <f t="shared" si="7"/>
        <v>0</v>
      </c>
      <c r="O9">
        <v>0</v>
      </c>
      <c r="P9">
        <f t="shared" ref="P9:P12" si="11">O9/1.2</f>
        <v>0</v>
      </c>
      <c r="Q9">
        <v>550</v>
      </c>
      <c r="R9" s="2">
        <v>4700000</v>
      </c>
      <c r="S9" s="8"/>
      <c r="T9" s="8"/>
    </row>
    <row r="10" spans="1:20" x14ac:dyDescent="0.25">
      <c r="A10" s="4">
        <f t="shared" si="0"/>
        <v>0</v>
      </c>
      <c r="B10" s="4">
        <f t="shared" si="1"/>
        <v>392</v>
      </c>
      <c r="C10" s="4">
        <f t="shared" si="8"/>
        <v>431.20000000000005</v>
      </c>
      <c r="D10" s="4">
        <f t="shared" si="2"/>
        <v>517.44000000000005</v>
      </c>
      <c r="E10" s="5">
        <f t="shared" si="3"/>
        <v>4400000</v>
      </c>
      <c r="F10" s="10">
        <f t="shared" si="4"/>
        <v>11224</v>
      </c>
      <c r="G10" s="10">
        <f t="shared" si="5"/>
        <v>10204</v>
      </c>
      <c r="H10" s="10">
        <f t="shared" si="6"/>
        <v>8503</v>
      </c>
      <c r="I10" s="4" t="e">
        <f>#REF!</f>
        <v>#REF!</v>
      </c>
      <c r="J10" s="4">
        <f t="shared" si="7"/>
        <v>0</v>
      </c>
      <c r="O10">
        <v>0</v>
      </c>
      <c r="P10">
        <f t="shared" si="11"/>
        <v>0</v>
      </c>
      <c r="Q10">
        <v>392</v>
      </c>
      <c r="R10" s="2">
        <v>4400000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393</v>
      </c>
      <c r="C11" s="4">
        <f t="shared" si="8"/>
        <v>432.3</v>
      </c>
      <c r="D11" s="4">
        <f t="shared" si="2"/>
        <v>518.76</v>
      </c>
      <c r="E11" s="5">
        <f t="shared" si="3"/>
        <v>3900000</v>
      </c>
      <c r="F11" s="10">
        <f t="shared" si="4"/>
        <v>9924</v>
      </c>
      <c r="G11" s="10">
        <f t="shared" si="5"/>
        <v>9022</v>
      </c>
      <c r="H11" s="10">
        <f t="shared" si="6"/>
        <v>7518</v>
      </c>
      <c r="I11" s="4" t="e">
        <f>#REF!</f>
        <v>#REF!</v>
      </c>
      <c r="J11" s="4">
        <f t="shared" si="7"/>
        <v>0</v>
      </c>
      <c r="O11">
        <v>0</v>
      </c>
      <c r="P11">
        <f t="shared" si="11"/>
        <v>0</v>
      </c>
      <c r="Q11">
        <v>393</v>
      </c>
      <c r="R11" s="2">
        <v>3900000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390</v>
      </c>
      <c r="C12" s="4">
        <f t="shared" si="8"/>
        <v>429.00000000000006</v>
      </c>
      <c r="D12" s="4">
        <f t="shared" si="2"/>
        <v>514.80000000000007</v>
      </c>
      <c r="E12" s="5">
        <f t="shared" si="3"/>
        <v>3600000</v>
      </c>
      <c r="F12" s="15">
        <f t="shared" si="4"/>
        <v>9231</v>
      </c>
      <c r="G12" s="10">
        <f t="shared" si="5"/>
        <v>8392</v>
      </c>
      <c r="H12" s="10">
        <f t="shared" si="6"/>
        <v>6993</v>
      </c>
      <c r="I12" s="4" t="e">
        <f>#REF!</f>
        <v>#REF!</v>
      </c>
      <c r="J12" s="4">
        <f t="shared" si="7"/>
        <v>0</v>
      </c>
      <c r="O12">
        <v>0</v>
      </c>
      <c r="P12">
        <f t="shared" si="11"/>
        <v>0</v>
      </c>
      <c r="Q12">
        <v>390</v>
      </c>
      <c r="R12" s="2">
        <v>3600000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392</v>
      </c>
      <c r="C13" s="4">
        <f t="shared" si="8"/>
        <v>431.20000000000005</v>
      </c>
      <c r="D13" s="4">
        <f t="shared" si="2"/>
        <v>517.44000000000005</v>
      </c>
      <c r="E13" s="5">
        <f t="shared" si="3"/>
        <v>3650000</v>
      </c>
      <c r="F13" s="15">
        <f t="shared" si="4"/>
        <v>9311</v>
      </c>
      <c r="G13" s="10">
        <f t="shared" si="5"/>
        <v>8465</v>
      </c>
      <c r="H13" s="10">
        <f t="shared" si="6"/>
        <v>7054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2">O13/1.2</f>
        <v>0</v>
      </c>
      <c r="Q13">
        <v>392</v>
      </c>
      <c r="R13" s="2">
        <v>3650000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8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si="9"/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8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9"/>
        <v>0</v>
      </c>
      <c r="R15" s="2">
        <v>0</v>
      </c>
      <c r="S15" s="8"/>
      <c r="T15" s="8"/>
    </row>
    <row r="17" spans="7:24" x14ac:dyDescent="0.25">
      <c r="I17" t="s">
        <v>13</v>
      </c>
    </row>
    <row r="19" spans="7:24" x14ac:dyDescent="0.25">
      <c r="J19" t="s">
        <v>18</v>
      </c>
      <c r="N19">
        <v>393</v>
      </c>
      <c r="O19">
        <f>36.48*10.764</f>
        <v>392.67071999999996</v>
      </c>
    </row>
    <row r="20" spans="7:24" x14ac:dyDescent="0.25">
      <c r="J20" t="s">
        <v>19</v>
      </c>
      <c r="N20">
        <v>9000</v>
      </c>
    </row>
    <row r="21" spans="7:24" x14ac:dyDescent="0.25">
      <c r="J21" t="s">
        <v>20</v>
      </c>
      <c r="N21">
        <f>N20*N19</f>
        <v>3537000</v>
      </c>
    </row>
    <row r="22" spans="7:24" x14ac:dyDescent="0.25">
      <c r="G22" s="6"/>
      <c r="H22" s="6"/>
    </row>
    <row r="24" spans="7:24" x14ac:dyDescent="0.25">
      <c r="P24" s="11"/>
      <c r="Q24" s="11"/>
      <c r="R24" s="13"/>
      <c r="T24" s="11"/>
      <c r="U24" s="11"/>
      <c r="V24" s="11"/>
      <c r="W24" s="11"/>
      <c r="X24" s="11"/>
    </row>
    <row r="25" spans="7:24" x14ac:dyDescent="0.25">
      <c r="J25" t="s">
        <v>14</v>
      </c>
      <c r="P25" s="11"/>
      <c r="Q25" s="14"/>
      <c r="R25" s="14"/>
      <c r="T25" s="14"/>
      <c r="U25" s="14"/>
      <c r="V25" s="11"/>
      <c r="W25" s="11"/>
      <c r="X25" s="11"/>
    </row>
    <row r="26" spans="7:24" x14ac:dyDescent="0.25">
      <c r="J26" t="s">
        <v>15</v>
      </c>
      <c r="N26">
        <v>3148148</v>
      </c>
      <c r="P26" s="11"/>
      <c r="Q26" s="11"/>
      <c r="R26" s="11"/>
      <c r="T26" s="11"/>
      <c r="U26" s="11"/>
      <c r="V26" s="11"/>
      <c r="W26" s="11"/>
      <c r="X26" s="11"/>
    </row>
    <row r="27" spans="7:24" x14ac:dyDescent="0.25">
      <c r="J27" t="s">
        <v>16</v>
      </c>
      <c r="N27">
        <v>94500</v>
      </c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J28" t="s">
        <v>17</v>
      </c>
      <c r="N28">
        <v>30000</v>
      </c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N29">
        <f>SUM(N26:N28)</f>
        <v>3272648</v>
      </c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3" sqref="B3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2024-12-10T10:38:10Z</dcterms:modified>
</cp:coreProperties>
</file>