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Goregaon (West)\Jyotsna Namchand Agarwal\"/>
    </mc:Choice>
  </mc:AlternateContent>
  <xr:revisionPtr revIDLastSave="0" documentId="13_ncr:1_{188E9413-A288-4077-A83F-1DAB7B2F4DC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" i="4" l="1"/>
  <c r="P2" i="4" l="1"/>
  <c r="C12" i="25" l="1"/>
  <c r="C5" i="25" l="1"/>
  <c r="C4" i="25"/>
  <c r="C3" i="25"/>
  <c r="Q2" i="4"/>
  <c r="B2" i="4" s="1"/>
  <c r="C2" i="4" s="1"/>
  <c r="P3" i="4"/>
  <c r="B3" i="4" s="1"/>
  <c r="C3" i="4" s="1"/>
  <c r="D3" i="4" s="1"/>
  <c r="P4" i="4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<sst xmlns="http://schemas.openxmlformats.org/spreadsheetml/2006/main" count="130" uniqueCount="88">
  <si>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</si>
  <si>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</si>
  <si>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</si>
  <si>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</si>
  <si>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</si>
  <si>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</si>
  <si>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</si>
  <si>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</si>
  <si>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</si>
  <si>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</si>
  <si>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</si>
  <si>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</si>
  <si>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</si>
  <si>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</si>
  <si>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</si>
  <si>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</si>
  <si>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</si>
  <si>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</si>
  <si>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</si>
  <si>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</si>
  <si>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</si>
  <si>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</si>
  <si>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</si>
  <si>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</si>
  <si>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</si>
  <si>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</si>
  <si>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</si>
  <si>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</si>
  <si>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</si>
  <si>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</si>
  <si>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</si>
  <si>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</si>
  <si>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</si>
  <si>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</si>
  <si>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</si>
  <si>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</si>
  <si>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</si>
  <si>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</si>
  <si>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</si>
  <si>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</si>
  <si>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</si>
  <si>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</si>
  <si>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</si>
  <si>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</si>
  <si>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</si>
  <si>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</si>
  <si>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</si>
  <si>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</si>
  <si>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</si>
  <si>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</si>
  <si>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</si>
  <si>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</si>
  <si>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</si>
  <si>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</si>
  <si>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</si>
  <si>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</si>
  <si>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</si>
  <si>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</si>
  <si>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</si>
  <si>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</si>
  <si>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</si>
  <si>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</si>
  <si>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</si>
  <si>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</si>
  <si>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</si>
  <si>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</si>
  <si>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</si>
  <si>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</si>
  <si>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</si>
  <si>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</si>
  <si>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</si>
  <si>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</si>
  <si>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</si>
  <si>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</si>
  <si>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</si>
  <si>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</si>
  <si>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</si>
  <si>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</si>
  <si>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</si>
  <si>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</si>
  <si>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</si>
  <si>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</si>
  <si>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</si>
  <si>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</si>
  <si>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</si>
  <si>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YOC-1975</t>
  </si>
  <si>
    <t>IGR-09.10.24</t>
  </si>
  <si>
    <t>IGR-04.10.24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</si>
</sst>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490F49-BCEC-4171-9A8C-87B6CE2F9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32E55E-3F16-4B72-975F-9E76D7488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29770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EC159-0854-42F5-8B45-ECBE17D91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163757.99099999998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193157.99099999998</v>
      </c>
      <c r="D9" s="58" t="s">
        <v>62</v>
      </c>
      <c r="E9" s="59">
        <f>C9/10.764</f>
        <v>17944.815217391304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1975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49</v>
      </c>
      <c r="D13" s="65">
        <f>D12-C13</f>
        <v>51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27000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24300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49</v>
      </c>
      <c r="D7" s="24">
        <v>2024</v>
      </c>
    </row>
    <row r="8" spans="1:5" x14ac:dyDescent="0.25">
      <c r="A8" s="15" t="s">
        <v>18</v>
      </c>
      <c r="B8" s="23"/>
      <c r="C8" s="24">
        <f>C9-C7</f>
        <v>11</v>
      </c>
      <c r="D8" s="24">
        <v>1975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73.5</v>
      </c>
      <c r="D10" s="24"/>
    </row>
    <row r="11" spans="1:5" x14ac:dyDescent="0.25">
      <c r="A11" s="15"/>
      <c r="B11" s="25"/>
      <c r="C11" s="26">
        <f>C10%</f>
        <v>0.73499999999999999</v>
      </c>
      <c r="D11" s="26"/>
    </row>
    <row r="12" spans="1:5" x14ac:dyDescent="0.25">
      <c r="A12" s="15" t="s">
        <v>21</v>
      </c>
      <c r="B12" s="18"/>
      <c r="C12" s="19">
        <f>C6*C11</f>
        <v>1984.5</v>
      </c>
      <c r="D12" s="22"/>
    </row>
    <row r="13" spans="1:5" x14ac:dyDescent="0.25">
      <c r="A13" s="15" t="s">
        <v>22</v>
      </c>
      <c r="B13" s="18"/>
      <c r="C13" s="19">
        <f>C6-C12</f>
        <v>715.5</v>
      </c>
      <c r="D13" s="22"/>
    </row>
    <row r="14" spans="1:5" x14ac:dyDescent="0.25">
      <c r="A14" s="15" t="s">
        <v>15</v>
      </c>
      <c r="B14" s="18"/>
      <c r="C14" s="19">
        <f>C5</f>
        <v>24300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25015.5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637</v>
      </c>
      <c r="D18" s="24"/>
    </row>
    <row r="19" spans="1:5" x14ac:dyDescent="0.25">
      <c r="A19" s="15" t="s">
        <v>74</v>
      </c>
      <c r="B19" s="6"/>
      <c r="C19" s="30">
        <f>C18*C16</f>
        <v>15934873.5</v>
      </c>
      <c r="D19" s="72"/>
      <c r="E19" s="65"/>
    </row>
    <row r="20" spans="1:5" x14ac:dyDescent="0.25">
      <c r="A20" s="15" t="s">
        <v>24</v>
      </c>
      <c r="C20" s="31">
        <f>C19*90%</f>
        <v>14341386.15</v>
      </c>
      <c r="D20" s="30"/>
      <c r="E20" s="65"/>
    </row>
    <row r="21" spans="1:5" x14ac:dyDescent="0.25">
      <c r="A21" s="15" t="s">
        <v>25</v>
      </c>
      <c r="C21" s="31">
        <f>C19*80%</f>
        <v>12747898.800000001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1719900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33197.653125000004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2" sqref="R2:S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353.05919999999998</v>
      </c>
      <c r="C2" s="4">
        <f t="shared" ref="C2:C16" si="1">B2*1.2</f>
        <v>423.67103999999995</v>
      </c>
      <c r="D2" s="4">
        <f t="shared" ref="D2:D16" si="2">C2*1.2</f>
        <v>508.40524799999992</v>
      </c>
      <c r="E2" s="5">
        <f t="shared" ref="E2:E16" si="3">R2</f>
        <v>8700000</v>
      </c>
      <c r="F2" s="74">
        <f t="shared" ref="F2:F15" si="4">ROUND((E2/B2),0)</f>
        <v>24642</v>
      </c>
      <c r="G2" s="74">
        <f t="shared" ref="G2:G15" si="5">ROUND((E2/C2),0)</f>
        <v>20535</v>
      </c>
      <c r="H2" s="74">
        <f t="shared" ref="H2:H15" si="6">ROUND((E2/D2),0)</f>
        <v>17112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>39.36*10.764</f>
        <v>423.67103999999995</v>
      </c>
      <c r="Q2" s="7">
        <f t="shared" ref="Q2:Q10" si="9">P2/1.2</f>
        <v>353.05919999999998</v>
      </c>
      <c r="R2" s="75">
        <v>8700000</v>
      </c>
      <c r="S2" s="75" t="s">
        <v>86</v>
      </c>
    </row>
    <row r="3" spans="1:19" x14ac:dyDescent="0.25">
      <c r="A3" s="4">
        <v>2</v>
      </c>
      <c r="B3" s="4">
        <f t="shared" si="0"/>
        <v>750</v>
      </c>
      <c r="C3" s="4">
        <f t="shared" si="1"/>
        <v>900</v>
      </c>
      <c r="D3" s="4">
        <f t="shared" si="2"/>
        <v>1080</v>
      </c>
      <c r="E3" s="5">
        <f t="shared" si="3"/>
        <v>20000000</v>
      </c>
      <c r="F3" s="74">
        <f t="shared" si="4"/>
        <v>26667</v>
      </c>
      <c r="G3" s="74">
        <f t="shared" si="5"/>
        <v>22222</v>
      </c>
      <c r="H3" s="74">
        <f t="shared" si="6"/>
        <v>18519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750</v>
      </c>
      <c r="R3" s="75">
        <v>20000000</v>
      </c>
      <c r="S3" s="2"/>
    </row>
    <row r="4" spans="1:19" x14ac:dyDescent="0.25">
      <c r="A4" s="4">
        <v>3</v>
      </c>
      <c r="B4" s="4">
        <f t="shared" si="0"/>
        <v>647</v>
      </c>
      <c r="C4" s="4">
        <f t="shared" si="1"/>
        <v>776.4</v>
      </c>
      <c r="D4" s="4">
        <f t="shared" si="2"/>
        <v>931.68</v>
      </c>
      <c r="E4" s="5">
        <f t="shared" si="3"/>
        <v>19000000</v>
      </c>
      <c r="F4" s="74">
        <f t="shared" si="4"/>
        <v>29366</v>
      </c>
      <c r="G4" s="74">
        <f t="shared" si="5"/>
        <v>24472</v>
      </c>
      <c r="H4" s="74">
        <f t="shared" si="6"/>
        <v>20393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647</v>
      </c>
      <c r="R4" s="75">
        <v>19000000</v>
      </c>
      <c r="S4" s="2"/>
    </row>
    <row r="5" spans="1:19" x14ac:dyDescent="0.25">
      <c r="A5" s="4">
        <v>4</v>
      </c>
      <c r="B5" s="4">
        <f t="shared" si="0"/>
        <v>489.22379999999998</v>
      </c>
      <c r="C5" s="4">
        <f t="shared" si="1"/>
        <v>587.06855999999993</v>
      </c>
      <c r="D5" s="4">
        <f t="shared" si="2"/>
        <v>704.48227199999985</v>
      </c>
      <c r="E5" s="5">
        <f t="shared" si="3"/>
        <v>11726000</v>
      </c>
      <c r="F5" s="74">
        <f t="shared" si="4"/>
        <v>23969</v>
      </c>
      <c r="G5" s="74">
        <f t="shared" si="5"/>
        <v>19974</v>
      </c>
      <c r="H5" s="74">
        <f t="shared" si="6"/>
        <v>16645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>54.54*10.764</f>
        <v>587.06855999999993</v>
      </c>
      <c r="Q5" s="7">
        <f t="shared" si="9"/>
        <v>489.22379999999998</v>
      </c>
      <c r="R5" s="75">
        <v>11726000</v>
      </c>
      <c r="S5" s="75" t="s">
        <v>87</v>
      </c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 t="s">
        <v>85</v>
      </c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668</v>
      </c>
    </row>
    <row r="28" spans="1:19" s="10" customFormat="1" x14ac:dyDescent="0.25">
      <c r="C28" s="67" t="s">
        <v>75</v>
      </c>
      <c r="D28" s="67"/>
      <c r="F28" s="52" t="s">
        <v>84</v>
      </c>
      <c r="G28" s="52">
        <v>637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764</v>
      </c>
      <c r="H29" s="10">
        <f>G29/G28</f>
        <v>1.1993720565149137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2024-12-11T10:03:14Z</dcterms:modified>
</cp:coreProperties>
</file>