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ME Nariman Point\Dilipkumar Heerachand Jain\"/>
    </mc:Choice>
  </mc:AlternateContent>
  <xr:revisionPtr revIDLastSave="0" documentId="13_ncr:1_{6984FF1F-590A-4CFB-817B-3FE22B934C09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4" i="4" l="1"/>
  <c r="C12" i="25" l="1"/>
  <c r="C5" i="25" l="1"/>
  <c r="C4" i="25"/>
  <c r="C3" i="25"/>
  <c r="P2" i="4"/>
  <c r="P3" i="4"/>
  <c r="B3" i="4" s="1"/>
  <c r="C3" i="4" s="1"/>
  <c r="D3" i="4" s="1"/>
  <c r="Q4" i="4"/>
  <c r="B4" i="4" s="1"/>
  <c r="C4" i="4" s="1"/>
  <c r="D4" i="4" s="1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<sst xmlns="http://schemas.openxmlformats.org/spreadsheetml/2006/main" count="132" uniqueCount="88">
  <si>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</si>
  <si>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</si>
  <si>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</si>
  <si>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</si>
  <si>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</si>
  <si>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</si>
  <si>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</si>
  <si>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</si>
  <si>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</si>
  <si>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</si>
  <si>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</si>
  <si>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</si>
  <si>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</si>
  <si>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</si>
  <si>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</si>
  <si>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</si>
  <si>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</si>
  <si>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</si>
  <si>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</si>
  <si>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</si>
  <si>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</si>
  <si>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</si>
  <si>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</si>
  <si>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</si>
  <si>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</si>
  <si>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</si>
  <si>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</si>
  <si>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</si>
  <si>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</si>
  <si>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</si>
  <si>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</si>
  <si>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</si>
  <si>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</si>
  <si>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</si>
  <si>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</si>
  <si>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</si>
  <si>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</si>
  <si>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</si>
  <si>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</si>
  <si>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</si>
  <si>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</si>
  <si>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</si>
  <si>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</si>
  <si>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</si>
  <si>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</si>
  <si>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</si>
  <si>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</si>
  <si>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</si>
  <si>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</si>
  <si>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</si>
  <si>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</si>
  <si>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</si>
  <si>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</si>
  <si>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</si>
  <si>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</si>
  <si>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</si>
  <si>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</si>
  <si>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</si>
  <si>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</si>
  <si>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</si>
  <si>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</si>
  <si>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</si>
  <si>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</si>
  <si>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</si>
  <si>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</si>
  <si>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</si>
  <si>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</si>
  <si>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</si>
  <si>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</si>
  <si>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</si>
  <si>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</si>
  <si>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</si>
  <si>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</si>
  <si>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</si>
  <si>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</si>
  <si>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</si>
  <si>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</si>
  <si>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</si>
  <si>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</si>
  <si>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</si>
  <si>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</si>
  <si>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</si>
  <si>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</si>
  <si>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</si>
  <si>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OUR REPORT - 2021</t>
  </si>
  <si>
    <t>RATE</t>
  </si>
  <si>
    <t>IGR-21.12.22</t>
  </si>
  <si>
    <t>IGR-02.06.23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</si>
</sst>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B976A6-E013-456D-BB9C-F34F1DADC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F45E50-1AB5-4BD4-BAA5-2E718CE05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601265</xdr:colOff>
      <xdr:row>46</xdr:row>
      <xdr:rowOff>48855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0E78BB7-7BC3-4A64-9B1B-285531F52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26065" cy="8811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48823</xdr:colOff>
      <xdr:row>49</xdr:row>
      <xdr:rowOff>106019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D27DB1-6A38-49B3-B432-9AA7BBD57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583223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20" sqref="L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298617.51299999998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328017.51299999998</v>
      </c>
      <c r="D9" s="58" t="s">
        <v>62</v>
      </c>
      <c r="E9" s="59">
        <f>C9/10.764</f>
        <v>30473.570512820512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2017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7</v>
      </c>
      <c r="D13" s="65">
        <f>D12-C13</f>
        <v>93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I20" sqref="I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35500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32800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7</v>
      </c>
      <c r="D7" s="24">
        <v>2024</v>
      </c>
    </row>
    <row r="8" spans="1:5" x14ac:dyDescent="0.25">
      <c r="A8" s="15" t="s">
        <v>18</v>
      </c>
      <c r="B8" s="23"/>
      <c r="C8" s="24">
        <f>C9-C7</f>
        <v>53</v>
      </c>
      <c r="D8" s="24">
        <v>2017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10.5</v>
      </c>
      <c r="D10" s="24"/>
    </row>
    <row r="11" spans="1:5" x14ac:dyDescent="0.25">
      <c r="A11" s="15"/>
      <c r="B11" s="25"/>
      <c r="C11" s="26">
        <f>C10%</f>
        <v>0.105</v>
      </c>
      <c r="D11" s="26"/>
    </row>
    <row r="12" spans="1:5" x14ac:dyDescent="0.25">
      <c r="A12" s="15" t="s">
        <v>21</v>
      </c>
      <c r="B12" s="18"/>
      <c r="C12" s="19">
        <f>C6*C11</f>
        <v>283.5</v>
      </c>
      <c r="D12" s="22"/>
    </row>
    <row r="13" spans="1:5" x14ac:dyDescent="0.25">
      <c r="A13" s="15" t="s">
        <v>22</v>
      </c>
      <c r="B13" s="18"/>
      <c r="C13" s="19">
        <f>C6-C12</f>
        <v>2416.5</v>
      </c>
      <c r="D13" s="22"/>
    </row>
    <row r="14" spans="1:5" x14ac:dyDescent="0.25">
      <c r="A14" s="15" t="s">
        <v>15</v>
      </c>
      <c r="B14" s="18"/>
      <c r="C14" s="19">
        <f>C5</f>
        <v>32800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35216.5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441</v>
      </c>
      <c r="D18" s="24"/>
    </row>
    <row r="19" spans="1:5" x14ac:dyDescent="0.25">
      <c r="A19" s="15" t="s">
        <v>73</v>
      </c>
      <c r="B19" s="6"/>
      <c r="C19" s="30">
        <f>C18*C16</f>
        <v>15530476.5</v>
      </c>
      <c r="D19" s="72"/>
      <c r="E19" s="65"/>
    </row>
    <row r="20" spans="1:5" x14ac:dyDescent="0.25">
      <c r="A20" s="15" t="s">
        <v>24</v>
      </c>
      <c r="C20" s="31">
        <f>C19*90%</f>
        <v>13977428.85</v>
      </c>
      <c r="D20" s="30"/>
      <c r="E20" s="65"/>
    </row>
    <row r="21" spans="1:5" x14ac:dyDescent="0.25">
      <c r="A21" s="15" t="s">
        <v>25</v>
      </c>
      <c r="C21" s="31">
        <f>C19*80%</f>
        <v>12424381.200000001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1190700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32355.159375000003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5" sqref="F5: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601</v>
      </c>
      <c r="C2" s="4">
        <f t="shared" ref="C2:C16" si="1">B2*1.2</f>
        <v>721.19999999999993</v>
      </c>
      <c r="D2" s="4">
        <f t="shared" ref="D2:D16" si="2">C2*1.2</f>
        <v>865.43999999999994</v>
      </c>
      <c r="E2" s="5">
        <f t="shared" ref="E2:E16" si="3">R2</f>
        <v>31101111</v>
      </c>
      <c r="F2" s="4">
        <f t="shared" ref="F2:F15" si="4">ROUND((E2/B2),0)</f>
        <v>51749</v>
      </c>
      <c r="G2" s="4">
        <f t="shared" ref="G2:G15" si="5">ROUND((E2/C2),0)</f>
        <v>43124</v>
      </c>
      <c r="H2" s="4">
        <f t="shared" ref="H2:H15" si="6">ROUND((E2/D2),0)</f>
        <v>35937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601</v>
      </c>
      <c r="R2" s="2">
        <v>31101111</v>
      </c>
      <c r="S2" s="2" t="s">
        <v>86</v>
      </c>
    </row>
    <row r="3" spans="1:19" x14ac:dyDescent="0.25">
      <c r="A3" s="4">
        <v>2</v>
      </c>
      <c r="B3" s="4">
        <f t="shared" si="0"/>
        <v>601</v>
      </c>
      <c r="C3" s="4">
        <f t="shared" si="1"/>
        <v>721.19999999999993</v>
      </c>
      <c r="D3" s="4">
        <f t="shared" si="2"/>
        <v>865.43999999999994</v>
      </c>
      <c r="E3" s="5">
        <f t="shared" si="3"/>
        <v>21000000</v>
      </c>
      <c r="F3" s="74">
        <f t="shared" si="4"/>
        <v>34942</v>
      </c>
      <c r="G3" s="74">
        <f t="shared" si="5"/>
        <v>29118</v>
      </c>
      <c r="H3" s="74">
        <f t="shared" si="6"/>
        <v>24265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601</v>
      </c>
      <c r="R3" s="75">
        <v>21000000</v>
      </c>
      <c r="S3" s="75" t="s">
        <v>87</v>
      </c>
    </row>
    <row r="4" spans="1:19" x14ac:dyDescent="0.25">
      <c r="A4" s="4">
        <v>3</v>
      </c>
      <c r="B4" s="4">
        <f t="shared" si="0"/>
        <v>433.33333333333337</v>
      </c>
      <c r="C4" s="4">
        <f t="shared" si="1"/>
        <v>520</v>
      </c>
      <c r="D4" s="4">
        <f t="shared" si="2"/>
        <v>624</v>
      </c>
      <c r="E4" s="5">
        <f t="shared" si="3"/>
        <v>16000000</v>
      </c>
      <c r="F4" s="74">
        <f t="shared" si="4"/>
        <v>36923</v>
      </c>
      <c r="G4" s="74">
        <f t="shared" si="5"/>
        <v>30769</v>
      </c>
      <c r="H4" s="74">
        <f t="shared" si="6"/>
        <v>25641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v>520</v>
      </c>
      <c r="Q4" s="7">
        <f t="shared" ref="Q4:Q10" si="10">P4/1.2</f>
        <v>433.33333333333337</v>
      </c>
      <c r="R4" s="75">
        <v>16000000</v>
      </c>
      <c r="S4" s="2"/>
    </row>
    <row r="5" spans="1:19" x14ac:dyDescent="0.25">
      <c r="A5" s="4">
        <v>4</v>
      </c>
      <c r="B5" s="4">
        <f t="shared" si="0"/>
        <v>417</v>
      </c>
      <c r="C5" s="4">
        <f t="shared" si="1"/>
        <v>500.4</v>
      </c>
      <c r="D5" s="4">
        <f t="shared" si="2"/>
        <v>600.4799999999999</v>
      </c>
      <c r="E5" s="5">
        <f t="shared" si="3"/>
        <v>13500000</v>
      </c>
      <c r="F5" s="74">
        <f t="shared" si="4"/>
        <v>32374</v>
      </c>
      <c r="G5" s="74">
        <f t="shared" si="5"/>
        <v>26978</v>
      </c>
      <c r="H5" s="74">
        <f t="shared" si="6"/>
        <v>22482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417</v>
      </c>
      <c r="R5" s="75">
        <v>13500000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83</v>
      </c>
      <c r="G28" s="52">
        <v>441</v>
      </c>
    </row>
    <row r="29" spans="1:19" s="10" customFormat="1" x14ac:dyDescent="0.25">
      <c r="C29" s="67" t="s">
        <v>1</v>
      </c>
      <c r="D29" s="67"/>
      <c r="F29" s="52" t="s">
        <v>71</v>
      </c>
      <c r="G29" s="52">
        <v>529</v>
      </c>
      <c r="H29" s="10">
        <f>G29/G28</f>
        <v>1.1995464852607709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70" t="s">
        <v>84</v>
      </c>
      <c r="D31" s="70"/>
      <c r="F31" s="70" t="s">
        <v>73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 t="s">
        <v>83</v>
      </c>
      <c r="D32" s="70">
        <v>441</v>
      </c>
      <c r="F32" s="70" t="s">
        <v>24</v>
      </c>
      <c r="G32" s="70">
        <f>G31*90%</f>
        <v>0</v>
      </c>
    </row>
    <row r="33" spans="3:7" s="10" customFormat="1" x14ac:dyDescent="0.25">
      <c r="C33" s="70" t="s">
        <v>85</v>
      </c>
      <c r="D33" s="70">
        <v>33000</v>
      </c>
      <c r="F33" s="70" t="s">
        <v>25</v>
      </c>
      <c r="G33" s="70">
        <f>G31*80%</f>
        <v>0</v>
      </c>
    </row>
    <row r="34" spans="3:7" s="10" customFormat="1" x14ac:dyDescent="0.25">
      <c r="C34" s="70" t="s">
        <v>73</v>
      </c>
      <c r="D34" s="70">
        <f>D32*D33</f>
        <v>14553000</v>
      </c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2024-12-12T10:17:15Z</dcterms:modified>
</cp:coreProperties>
</file>